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000" firstSheet="1" activeTab="8"/>
  </bookViews>
  <sheets>
    <sheet name="ian 2016" sheetId="1" r:id="rId1"/>
    <sheet name="feb 2016" sheetId="2" r:id="rId2"/>
    <sheet name="mar 2016" sheetId="3" r:id="rId3"/>
    <sheet name="apr 2016" sheetId="4" r:id="rId4"/>
    <sheet name="mai 2016" sheetId="5" r:id="rId5"/>
    <sheet name="iun2016" sheetId="6" r:id="rId6"/>
    <sheet name="iul 2016" sheetId="7" r:id="rId7"/>
    <sheet name="august2016" sheetId="8" r:id="rId8"/>
    <sheet name="SEP 2016" sheetId="9" r:id="rId9"/>
  </sheets>
  <definedNames/>
  <calcPr fullCalcOnLoad="1"/>
</workbook>
</file>

<file path=xl/sharedStrings.xml><?xml version="1.0" encoding="utf-8"?>
<sst xmlns="http://schemas.openxmlformats.org/spreadsheetml/2006/main" count="612" uniqueCount="103">
  <si>
    <t>Nr./ data angajamentului legal (contract)</t>
  </si>
  <si>
    <t>Numele beneficiarului</t>
  </si>
  <si>
    <t>Cod unic de inregistrare</t>
  </si>
  <si>
    <t>CASA NAŢIONALĂ DE ASIGURĂRI DE SĂNĂTATE</t>
  </si>
  <si>
    <t xml:space="preserve">               CASA JUDEŢEANĂ DE ASIGURĂRI DE SĂNĂTATE TIMIŞ</t>
  </si>
  <si>
    <t xml:space="preserve">Str.CORBULUI NR.4; 1900 – TIMIŞOARA </t>
  </si>
  <si>
    <t>TEL: (056) 201772; FAX: (056) 293524; info@cjastm.online.ro</t>
  </si>
  <si>
    <t>COD FISCAL 2483580</t>
  </si>
  <si>
    <t>Nr.
Factura</t>
  </si>
  <si>
    <t>Data
factura</t>
  </si>
  <si>
    <t>Valoare factura</t>
  </si>
  <si>
    <t>suma de plata</t>
  </si>
  <si>
    <t>Suma platita deja</t>
  </si>
  <si>
    <t>denumire program</t>
  </si>
  <si>
    <t>Total</t>
  </si>
  <si>
    <t>rest de plata</t>
  </si>
  <si>
    <t>INSTITUTUL DE BOLI CARDIOVASCULARE TIMISOARA</t>
  </si>
  <si>
    <t>dilatare percutana</t>
  </si>
  <si>
    <t>electrofiziologie</t>
  </si>
  <si>
    <t>chirugie cardiovasculara</t>
  </si>
  <si>
    <t>stimulatoare cardiace</t>
  </si>
  <si>
    <t>defibrilatoare interne</t>
  </si>
  <si>
    <t>resincronizare</t>
  </si>
  <si>
    <t>BIROU PROGRAME DE SANATATE SI EVALUARE FURNIZORI</t>
  </si>
  <si>
    <t>VII/PNS/06/2015</t>
  </si>
  <si>
    <t>chir vasculara</t>
  </si>
  <si>
    <t>VII/PNS/01/2015</t>
  </si>
  <si>
    <t>SPITALUL CLINIC DE URGENTA JUDETEAN TIMISOARA</t>
  </si>
  <si>
    <t>endoprotezare</t>
  </si>
  <si>
    <t>VII/PNS/02/2015</t>
  </si>
  <si>
    <t>SPITALUL CLINIC MUNICIPAL TIMISOARA</t>
  </si>
  <si>
    <t>implant cohlear</t>
  </si>
  <si>
    <t>0637</t>
  </si>
  <si>
    <t>01898</t>
  </si>
  <si>
    <t>chir. Vasculara</t>
  </si>
  <si>
    <t>0414</t>
  </si>
  <si>
    <t>set pompe</t>
  </si>
  <si>
    <t>0635</t>
  </si>
  <si>
    <t>0634</t>
  </si>
  <si>
    <t>NR.3499/27.01.2016</t>
  </si>
  <si>
    <t>NR.7970/25.02.2016</t>
  </si>
  <si>
    <t>0709</t>
  </si>
  <si>
    <t>0726</t>
  </si>
  <si>
    <t>instab articulatii</t>
  </si>
  <si>
    <t>0727</t>
  </si>
  <si>
    <t>reconstructie mamara</t>
  </si>
  <si>
    <t>01960</t>
  </si>
  <si>
    <t>01675</t>
  </si>
  <si>
    <t>epid buloasa</t>
  </si>
  <si>
    <t>01958</t>
  </si>
  <si>
    <t>0715</t>
  </si>
  <si>
    <t>pompe insulina</t>
  </si>
  <si>
    <t>0706</t>
  </si>
  <si>
    <t>0714</t>
  </si>
  <si>
    <t>ablatii</t>
  </si>
  <si>
    <t>NR. 12128/24.03.2016</t>
  </si>
  <si>
    <t>02056</t>
  </si>
  <si>
    <t>02055</t>
  </si>
  <si>
    <t>NR. 16413/25.04.2016</t>
  </si>
  <si>
    <t>0826</t>
  </si>
  <si>
    <t>0718</t>
  </si>
  <si>
    <t>afect vasculare periferice</t>
  </si>
  <si>
    <t>VII/PNS/03/2015</t>
  </si>
  <si>
    <t>SPITAL CLINIC DE URGENTA PT.COPII LOUIS TURCANU TIMISOARA</t>
  </si>
  <si>
    <t>0028</t>
  </si>
  <si>
    <t>set pompe insulina</t>
  </si>
  <si>
    <t>chirurgie vasculara</t>
  </si>
  <si>
    <t>NR. 19944/23.05.2016</t>
  </si>
  <si>
    <t>0838</t>
  </si>
  <si>
    <t>0839</t>
  </si>
  <si>
    <t>afect cerebrovasc</t>
  </si>
  <si>
    <t>afect vasc perif</t>
  </si>
  <si>
    <t>NR. 24141/23.06.2016</t>
  </si>
  <si>
    <t xml:space="preserve">Materiale  specifice utilizate in programele nationale cu scop curativ  </t>
  </si>
  <si>
    <t>0996</t>
  </si>
  <si>
    <t>instabilitate articulatii</t>
  </si>
  <si>
    <t>02182</t>
  </si>
  <si>
    <t>02197</t>
  </si>
  <si>
    <t>02181</t>
  </si>
  <si>
    <t>02196</t>
  </si>
  <si>
    <t>0052</t>
  </si>
  <si>
    <t>0992</t>
  </si>
  <si>
    <t>0201</t>
  </si>
  <si>
    <t>recons mamara</t>
  </si>
  <si>
    <t>0990</t>
  </si>
  <si>
    <t>NR. 32355/24.08.2016</t>
  </si>
  <si>
    <t>0203</t>
  </si>
  <si>
    <t>0242</t>
  </si>
  <si>
    <t>0239</t>
  </si>
  <si>
    <t>02334</t>
  </si>
  <si>
    <t>NR. 27782/19.07.2016</t>
  </si>
  <si>
    <t>retinere cf. deciziei 102/01.07.2016 anexa 2</t>
  </si>
  <si>
    <t>0206</t>
  </si>
  <si>
    <t>0073</t>
  </si>
  <si>
    <t>0205</t>
  </si>
  <si>
    <t>hidrocefalie</t>
  </si>
  <si>
    <t>00414</t>
  </si>
  <si>
    <t>0408</t>
  </si>
  <si>
    <t>0416</t>
  </si>
  <si>
    <t>afect cerebrovasculare</t>
  </si>
  <si>
    <t>02367</t>
  </si>
  <si>
    <t>02456</t>
  </si>
  <si>
    <t>02455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</si>
</sst>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#.00"/>
    <numFmt numFmtId="166" formatCode="[$-418]d\ mmmm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164" fontId="0" fillId="0" borderId="0" xfId="18" applyNumberFormat="1" applyFont="1" applyFill="1" applyAlignment="1">
      <alignment horizontal="left" vertical="center"/>
      <protection/>
    </xf>
    <xf numFmtId="0" fontId="0" fillId="0" borderId="0" xfId="19" applyFont="1" applyAlignment="1">
      <alignment horizontal="left"/>
      <protection/>
    </xf>
    <xf numFmtId="0" fontId="3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4" fillId="0" borderId="0" xfId="19" applyFont="1" applyAlignment="1">
      <alignment horizontal="left" indent="12"/>
      <protection/>
    </xf>
    <xf numFmtId="164" fontId="0" fillId="0" borderId="0" xfId="18" applyNumberFormat="1" applyFont="1" applyFill="1" applyAlignment="1">
      <alignment horizontal="center" vertical="center"/>
      <protection/>
    </xf>
    <xf numFmtId="0" fontId="4" fillId="0" borderId="0" xfId="19" applyFont="1" applyAlignment="1">
      <alignment horizontal="left" indent="8"/>
      <protection/>
    </xf>
    <xf numFmtId="0" fontId="5" fillId="0" borderId="0" xfId="19" applyFont="1">
      <alignment/>
      <protection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3" fillId="0" borderId="0" xfId="18" applyNumberFormat="1" applyFont="1" applyFill="1" applyAlignment="1">
      <alignment horizontal="left" vertical="center"/>
      <protection/>
    </xf>
    <xf numFmtId="0" fontId="0" fillId="0" borderId="1" xfId="19" applyFont="1" applyBorder="1" applyAlignment="1">
      <alignment wrapText="1"/>
      <protection/>
    </xf>
    <xf numFmtId="0" fontId="0" fillId="0" borderId="1" xfId="17" applyFont="1" applyBorder="1" applyAlignment="1">
      <alignment horizontal="center" wrapTex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" xfId="16" applyFont="1" applyBorder="1">
      <alignment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8" fillId="0" borderId="1" xfId="17" applyFont="1" applyBorder="1" applyAlignment="1">
      <alignment horizontal="center" wrapText="1"/>
      <protection/>
    </xf>
    <xf numFmtId="14" fontId="8" fillId="0" borderId="1" xfId="17" applyNumberFormat="1" applyFont="1" applyBorder="1" applyAlignment="1">
      <alignment horizontal="center" wrapText="1"/>
      <protection/>
    </xf>
    <xf numFmtId="4" fontId="8" fillId="0" borderId="1" xfId="17" applyNumberFormat="1" applyFont="1" applyBorder="1" applyAlignment="1">
      <alignment horizontal="right" vertical="center"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 quotePrefix="1">
      <alignment/>
    </xf>
    <xf numFmtId="4" fontId="0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" xfId="16" applyFont="1" applyBorder="1">
      <alignment/>
      <protection/>
    </xf>
    <xf numFmtId="0" fontId="0" fillId="0" borderId="1" xfId="16" applyFont="1" applyBorder="1" applyAlignment="1">
      <alignment horizontal="center" wrapText="1"/>
      <protection/>
    </xf>
    <xf numFmtId="0" fontId="0" fillId="0" borderId="1" xfId="17" applyFont="1" applyBorder="1" applyAlignment="1" quotePrefix="1">
      <alignment horizontal="center" wrapText="1"/>
      <protection/>
    </xf>
    <xf numFmtId="14" fontId="0" fillId="0" borderId="1" xfId="17" applyNumberFormat="1" applyFont="1" applyBorder="1" applyAlignment="1">
      <alignment horizontal="center" wrapText="1"/>
      <protection/>
    </xf>
    <xf numFmtId="4" fontId="3" fillId="0" borderId="1" xfId="0" applyNumberFormat="1" applyFont="1" applyBorder="1" applyAlignment="1">
      <alignment/>
    </xf>
    <xf numFmtId="0" fontId="8" fillId="0" borderId="1" xfId="17" applyFont="1" applyBorder="1" applyAlignment="1" quotePrefix="1">
      <alignment horizontal="center" wrapText="1"/>
      <protection/>
    </xf>
    <xf numFmtId="4" fontId="0" fillId="0" borderId="1" xfId="17" applyNumberFormat="1" applyFont="1" applyBorder="1" applyAlignment="1">
      <alignment horizontal="center" vertical="center" wrapText="1"/>
      <protection/>
    </xf>
    <xf numFmtId="4" fontId="0" fillId="0" borderId="1" xfId="19" applyNumberFormat="1" applyFont="1" applyBorder="1" applyAlignment="1">
      <alignment wrapText="1"/>
      <protection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0" xfId="19">
      <alignment/>
      <protection/>
    </xf>
    <xf numFmtId="0" fontId="10" fillId="0" borderId="1" xfId="19" applyFont="1" applyBorder="1" applyAlignment="1">
      <alignment wrapText="1"/>
      <protection/>
    </xf>
    <xf numFmtId="0" fontId="10" fillId="0" borderId="1" xfId="17" applyFont="1" applyBorder="1" applyAlignment="1">
      <alignment horizont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16" applyFont="1" applyBorder="1">
      <alignment/>
      <protection/>
    </xf>
    <xf numFmtId="0" fontId="10" fillId="0" borderId="1" xfId="16" applyFont="1" applyBorder="1" applyAlignment="1">
      <alignment horizontal="center" wrapText="1"/>
      <protection/>
    </xf>
    <xf numFmtId="0" fontId="10" fillId="0" borderId="1" xfId="17" applyFont="1" applyBorder="1" applyAlignment="1" quotePrefix="1">
      <alignment horizontal="center" wrapText="1"/>
      <protection/>
    </xf>
    <xf numFmtId="14" fontId="10" fillId="0" borderId="1" xfId="17" applyNumberFormat="1" applyFont="1" applyBorder="1" applyAlignment="1">
      <alignment horizontal="center" wrapText="1"/>
      <protection/>
    </xf>
    <xf numFmtId="4" fontId="10" fillId="0" borderId="1" xfId="17" applyNumberFormat="1" applyFont="1" applyBorder="1" applyAlignment="1">
      <alignment horizontal="center" vertical="center" wrapText="1"/>
      <protection/>
    </xf>
    <xf numFmtId="4" fontId="10" fillId="0" borderId="1" xfId="19" applyNumberFormat="1" applyFont="1" applyBorder="1" applyAlignment="1">
      <alignment wrapText="1"/>
      <protection/>
    </xf>
    <xf numFmtId="4" fontId="11" fillId="0" borderId="1" xfId="0" applyNumberFormat="1" applyFont="1" applyBorder="1" applyAlignment="1">
      <alignment/>
    </xf>
    <xf numFmtId="0" fontId="12" fillId="0" borderId="1" xfId="0" applyFont="1" applyBorder="1" applyAlignment="1" quotePrefix="1">
      <alignment/>
    </xf>
    <xf numFmtId="1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2" fillId="0" borderId="1" xfId="16" applyFont="1" applyBorder="1">
      <alignment/>
      <protection/>
    </xf>
    <xf numFmtId="0" fontId="12" fillId="0" borderId="1" xfId="0" applyFont="1" applyBorder="1" applyAlignment="1">
      <alignment horizontal="center" vertical="center" wrapText="1"/>
    </xf>
    <xf numFmtId="0" fontId="12" fillId="0" borderId="1" xfId="17" applyFont="1" applyBorder="1" applyAlignment="1" quotePrefix="1">
      <alignment horizontal="center" wrapText="1"/>
      <protection/>
    </xf>
    <xf numFmtId="14" fontId="12" fillId="0" borderId="1" xfId="17" applyNumberFormat="1" applyFont="1" applyBorder="1" applyAlignment="1">
      <alignment horizontal="center" wrapText="1"/>
      <protection/>
    </xf>
    <xf numFmtId="4" fontId="12" fillId="0" borderId="1" xfId="17" applyNumberFormat="1" applyFont="1" applyBorder="1" applyAlignment="1">
      <alignment horizontal="right" vertical="center" wrapText="1"/>
      <protection/>
    </xf>
    <xf numFmtId="4" fontId="12" fillId="0" borderId="1" xfId="19" applyNumberFormat="1" applyFont="1" applyBorder="1" applyAlignment="1">
      <alignment wrapText="1"/>
      <protection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17" applyFont="1" applyBorder="1" applyAlignment="1">
      <alignment horizontal="center" wrapText="1"/>
      <protection/>
    </xf>
    <xf numFmtId="0" fontId="12" fillId="0" borderId="1" xfId="0" applyFont="1" applyBorder="1" applyAlignment="1">
      <alignment wrapText="1"/>
    </xf>
    <xf numFmtId="4" fontId="11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</cellXfs>
  <cellStyles count="11">
    <cellStyle name="Normal" xfId="0"/>
    <cellStyle name="Hyperlink" xfId="15"/>
    <cellStyle name="Normal_bosentan+sildenafil" xfId="16"/>
    <cellStyle name="Normal_facturi restante 30,90,120 ZILE-10.02.11" xfId="17"/>
    <cellStyle name="Normal_Model Validare Trim. IV" xfId="18"/>
    <cellStyle name="Normal_SCLEROZA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5" sqref="A24:IV37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39</v>
      </c>
      <c r="C7" s="1"/>
      <c r="D7" s="1"/>
      <c r="E7" s="1"/>
      <c r="F7" s="1"/>
      <c r="G7" s="1"/>
      <c r="H7" s="16"/>
      <c r="I7" s="4"/>
      <c r="J7" s="5"/>
    </row>
    <row r="8" spans="1:10" ht="51">
      <c r="A8" s="17" t="s">
        <v>0</v>
      </c>
      <c r="B8" s="17" t="s">
        <v>1</v>
      </c>
      <c r="C8" s="17" t="s">
        <v>2</v>
      </c>
      <c r="D8" s="18" t="s">
        <v>8</v>
      </c>
      <c r="E8" s="18" t="s">
        <v>9</v>
      </c>
      <c r="F8" s="19" t="s">
        <v>10</v>
      </c>
      <c r="G8" s="17" t="s">
        <v>12</v>
      </c>
      <c r="H8" s="20" t="s">
        <v>11</v>
      </c>
      <c r="I8" s="21" t="s">
        <v>15</v>
      </c>
      <c r="J8" s="22" t="s">
        <v>13</v>
      </c>
    </row>
    <row r="9" spans="1:10" ht="51">
      <c r="A9" s="45" t="s">
        <v>26</v>
      </c>
      <c r="B9" s="46" t="s">
        <v>27</v>
      </c>
      <c r="C9" s="46">
        <v>4663448</v>
      </c>
      <c r="D9" s="47" t="s">
        <v>32</v>
      </c>
      <c r="E9" s="48">
        <v>42338</v>
      </c>
      <c r="F9" s="51">
        <v>165653.35</v>
      </c>
      <c r="G9" s="52">
        <v>1.96</v>
      </c>
      <c r="H9" s="49">
        <v>165650</v>
      </c>
      <c r="I9" s="23">
        <f>F9-G9-H9</f>
        <v>1.3900000000139698</v>
      </c>
      <c r="J9" s="22" t="s">
        <v>28</v>
      </c>
    </row>
    <row r="10" spans="1:10" ht="38.25">
      <c r="A10" s="45" t="s">
        <v>29</v>
      </c>
      <c r="B10" s="46" t="s">
        <v>30</v>
      </c>
      <c r="C10" s="46">
        <v>4483447</v>
      </c>
      <c r="D10" s="38" t="s">
        <v>33</v>
      </c>
      <c r="E10" s="34">
        <v>42338</v>
      </c>
      <c r="F10" s="32">
        <v>94830</v>
      </c>
      <c r="G10" s="32">
        <v>4</v>
      </c>
      <c r="H10" s="49">
        <f>F10-G10</f>
        <v>94826</v>
      </c>
      <c r="I10" s="23">
        <f aca="true" t="shared" si="0" ref="I10:I21">F10-G10-H10</f>
        <v>0</v>
      </c>
      <c r="J10" s="37" t="s">
        <v>31</v>
      </c>
    </row>
    <row r="11" spans="1:10" ht="51">
      <c r="A11" s="45" t="s">
        <v>26</v>
      </c>
      <c r="B11" s="46" t="s">
        <v>27</v>
      </c>
      <c r="C11" s="46">
        <v>4663448</v>
      </c>
      <c r="D11" s="38" t="s">
        <v>35</v>
      </c>
      <c r="E11" s="34">
        <v>42247</v>
      </c>
      <c r="F11" s="32">
        <v>27934.6</v>
      </c>
      <c r="G11" s="32">
        <v>27930</v>
      </c>
      <c r="H11" s="49">
        <f>F11-G11</f>
        <v>4.599999999998545</v>
      </c>
      <c r="I11" s="23">
        <f t="shared" si="0"/>
        <v>0</v>
      </c>
      <c r="J11" s="37" t="s">
        <v>36</v>
      </c>
    </row>
    <row r="12" spans="1:10" ht="51">
      <c r="A12" s="45" t="s">
        <v>26</v>
      </c>
      <c r="B12" s="46" t="s">
        <v>27</v>
      </c>
      <c r="C12" s="46">
        <v>4663448</v>
      </c>
      <c r="D12" s="38" t="s">
        <v>37</v>
      </c>
      <c r="E12" s="34">
        <v>42338</v>
      </c>
      <c r="F12" s="32">
        <v>81525.29</v>
      </c>
      <c r="G12" s="32">
        <v>0</v>
      </c>
      <c r="H12" s="49">
        <f>F12-G12</f>
        <v>81525.29</v>
      </c>
      <c r="I12" s="23">
        <f t="shared" si="0"/>
        <v>0</v>
      </c>
      <c r="J12" s="37" t="s">
        <v>36</v>
      </c>
    </row>
    <row r="13" spans="1:10" ht="51">
      <c r="A13" s="45" t="s">
        <v>26</v>
      </c>
      <c r="B13" s="46" t="s">
        <v>27</v>
      </c>
      <c r="C13" s="46">
        <v>4663448</v>
      </c>
      <c r="D13" s="38" t="s">
        <v>38</v>
      </c>
      <c r="E13" s="34">
        <v>42338</v>
      </c>
      <c r="F13" s="32">
        <v>51242.75</v>
      </c>
      <c r="G13" s="32">
        <v>0</v>
      </c>
      <c r="H13" s="49">
        <f>F13-G13</f>
        <v>51242.75</v>
      </c>
      <c r="I13" s="23">
        <f>F13-G13-H13</f>
        <v>0</v>
      </c>
      <c r="J13" s="37" t="s">
        <v>25</v>
      </c>
    </row>
    <row r="14" spans="1:10" ht="38.25">
      <c r="A14" s="25" t="s">
        <v>24</v>
      </c>
      <c r="B14" s="26" t="s">
        <v>16</v>
      </c>
      <c r="C14" s="27">
        <v>5189211</v>
      </c>
      <c r="D14" s="50">
        <v>731</v>
      </c>
      <c r="E14" s="29">
        <v>42307</v>
      </c>
      <c r="F14" s="30">
        <v>218325.35</v>
      </c>
      <c r="G14" s="31">
        <v>210868.12</v>
      </c>
      <c r="H14" s="49">
        <f aca="true" t="shared" si="1" ref="H14:H21">F14-G14</f>
        <v>7457.2300000000105</v>
      </c>
      <c r="I14" s="23">
        <f t="shared" si="0"/>
        <v>0</v>
      </c>
      <c r="J14" s="33" t="s">
        <v>19</v>
      </c>
    </row>
    <row r="15" spans="1:10" ht="38.25">
      <c r="A15" s="25" t="s">
        <v>24</v>
      </c>
      <c r="B15" s="26" t="s">
        <v>16</v>
      </c>
      <c r="C15" s="27">
        <v>5189211</v>
      </c>
      <c r="D15" s="28">
        <v>749</v>
      </c>
      <c r="E15" s="29">
        <v>42338</v>
      </c>
      <c r="F15" s="30">
        <v>208495.4</v>
      </c>
      <c r="G15" s="31">
        <v>0</v>
      </c>
      <c r="H15" s="49">
        <v>201041.41</v>
      </c>
      <c r="I15" s="23">
        <f t="shared" si="0"/>
        <v>7453.989999999991</v>
      </c>
      <c r="J15" s="33" t="s">
        <v>19</v>
      </c>
    </row>
    <row r="16" spans="1:10" ht="38.25">
      <c r="A16" s="25" t="s">
        <v>24</v>
      </c>
      <c r="B16" s="26" t="s">
        <v>16</v>
      </c>
      <c r="C16" s="27">
        <v>5189211</v>
      </c>
      <c r="D16" s="28">
        <v>749</v>
      </c>
      <c r="E16" s="29">
        <v>42338</v>
      </c>
      <c r="F16" s="30">
        <v>220145.41</v>
      </c>
      <c r="G16" s="31">
        <v>0</v>
      </c>
      <c r="H16" s="49">
        <f t="shared" si="1"/>
        <v>220145.41</v>
      </c>
      <c r="I16" s="23">
        <f t="shared" si="0"/>
        <v>0</v>
      </c>
      <c r="J16" s="33" t="s">
        <v>17</v>
      </c>
    </row>
    <row r="17" spans="1:10" ht="38.25">
      <c r="A17" s="25" t="s">
        <v>24</v>
      </c>
      <c r="B17" s="26" t="s">
        <v>16</v>
      </c>
      <c r="C17" s="27">
        <v>5189211</v>
      </c>
      <c r="D17" s="27">
        <v>749</v>
      </c>
      <c r="E17" s="34">
        <v>42338</v>
      </c>
      <c r="F17" s="32">
        <v>147250.71</v>
      </c>
      <c r="G17" s="32">
        <v>0</v>
      </c>
      <c r="H17" s="49">
        <f t="shared" si="1"/>
        <v>147250.71</v>
      </c>
      <c r="I17" s="23">
        <f t="shared" si="0"/>
        <v>0</v>
      </c>
      <c r="J17" s="35" t="s">
        <v>20</v>
      </c>
    </row>
    <row r="18" spans="1:10" ht="38.25">
      <c r="A18" s="25" t="s">
        <v>24</v>
      </c>
      <c r="B18" s="26" t="s">
        <v>16</v>
      </c>
      <c r="C18" s="27">
        <v>5189211</v>
      </c>
      <c r="D18" s="27">
        <v>749</v>
      </c>
      <c r="E18" s="34">
        <v>42338</v>
      </c>
      <c r="F18" s="32">
        <v>23980</v>
      </c>
      <c r="G18" s="32">
        <v>0</v>
      </c>
      <c r="H18" s="49">
        <f t="shared" si="1"/>
        <v>23980</v>
      </c>
      <c r="I18" s="23">
        <f t="shared" si="0"/>
        <v>0</v>
      </c>
      <c r="J18" s="35" t="s">
        <v>21</v>
      </c>
    </row>
    <row r="19" spans="1:10" ht="38.25">
      <c r="A19" s="25" t="s">
        <v>24</v>
      </c>
      <c r="B19" s="26" t="s">
        <v>16</v>
      </c>
      <c r="C19" s="27">
        <v>5189211</v>
      </c>
      <c r="D19" s="27">
        <v>749</v>
      </c>
      <c r="E19" s="34">
        <v>42338</v>
      </c>
      <c r="F19" s="32">
        <v>4186.25</v>
      </c>
      <c r="G19" s="32">
        <v>0</v>
      </c>
      <c r="H19" s="49">
        <f t="shared" si="1"/>
        <v>4186.25</v>
      </c>
      <c r="I19" s="23">
        <f t="shared" si="0"/>
        <v>0</v>
      </c>
      <c r="J19" s="27" t="s">
        <v>22</v>
      </c>
    </row>
    <row r="20" spans="1:10" ht="38.25">
      <c r="A20" s="25" t="s">
        <v>24</v>
      </c>
      <c r="B20" s="26" t="s">
        <v>16</v>
      </c>
      <c r="C20" s="27">
        <v>5189211</v>
      </c>
      <c r="D20" s="27">
        <v>749</v>
      </c>
      <c r="E20" s="34">
        <v>42338</v>
      </c>
      <c r="F20" s="32">
        <v>10547.44</v>
      </c>
      <c r="G20" s="32">
        <v>0</v>
      </c>
      <c r="H20" s="49">
        <f t="shared" si="1"/>
        <v>10547.44</v>
      </c>
      <c r="I20" s="23">
        <f t="shared" si="0"/>
        <v>0</v>
      </c>
      <c r="J20" s="27" t="s">
        <v>18</v>
      </c>
    </row>
    <row r="21" spans="1:10" ht="38.25">
      <c r="A21" s="25" t="s">
        <v>24</v>
      </c>
      <c r="B21" s="26" t="s">
        <v>16</v>
      </c>
      <c r="C21" s="27">
        <v>5189211</v>
      </c>
      <c r="D21" s="27">
        <v>749</v>
      </c>
      <c r="E21" s="34">
        <v>42338</v>
      </c>
      <c r="F21" s="32">
        <v>20788.8</v>
      </c>
      <c r="G21" s="32">
        <v>0</v>
      </c>
      <c r="H21" s="49">
        <f t="shared" si="1"/>
        <v>20788.8</v>
      </c>
      <c r="I21" s="23">
        <f t="shared" si="0"/>
        <v>0</v>
      </c>
      <c r="J21" s="27" t="s">
        <v>34</v>
      </c>
    </row>
    <row r="22" spans="1:10" ht="12.75">
      <c r="A22" s="20" t="s">
        <v>14</v>
      </c>
      <c r="B22" s="20"/>
      <c r="C22" s="20"/>
      <c r="D22" s="21"/>
      <c r="E22" s="21"/>
      <c r="F22" s="23">
        <f>SUM(F9:F21)</f>
        <v>1274905.3499999999</v>
      </c>
      <c r="G22" s="23">
        <f>SUM(G9:G21)</f>
        <v>238804.08</v>
      </c>
      <c r="H22" s="36">
        <f>SUM(H9:H21)</f>
        <v>1028645.89</v>
      </c>
      <c r="I22" s="39">
        <f>SUM(I9:I21)</f>
        <v>7455.380000000005</v>
      </c>
      <c r="J22" s="21"/>
    </row>
    <row r="23" spans="1:10" ht="12.75">
      <c r="A23" s="40"/>
      <c r="B23" s="40"/>
      <c r="C23" s="40"/>
      <c r="D23" s="41"/>
      <c r="E23" s="41"/>
      <c r="F23" s="42"/>
      <c r="G23" s="42"/>
      <c r="H23" s="43"/>
      <c r="I23" s="44"/>
      <c r="J23" s="41"/>
    </row>
    <row r="24" spans="8:10" ht="12.75">
      <c r="H24" s="15"/>
      <c r="I24" s="14"/>
      <c r="J24" s="13"/>
    </row>
    <row r="25" spans="8:10" ht="12.75">
      <c r="H25" s="15"/>
      <c r="I25" s="14"/>
      <c r="J25" s="13"/>
    </row>
    <row r="26" ht="12.75">
      <c r="J26" s="13"/>
    </row>
    <row r="27" ht="12.75">
      <c r="J27" s="13"/>
    </row>
  </sheetData>
  <printOptions/>
  <pageMargins left="0.2" right="0.2" top="0.21" bottom="0.3" header="0.17" footer="0.21"/>
  <pageSetup horizontalDpi="600" verticalDpi="600" orientation="landscape" scale="95" r:id="rId4"/>
  <drawing r:id="rId3"/>
  <legacyDrawing r:id="rId2"/>
  <oleObjects>
    <oleObject progId="" shapeId="134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40</v>
      </c>
      <c r="C7" s="1"/>
      <c r="D7" s="1"/>
      <c r="E7" s="1"/>
      <c r="F7" s="1"/>
      <c r="G7" s="1"/>
      <c r="H7" s="16"/>
      <c r="I7" s="4"/>
      <c r="J7" s="5"/>
    </row>
    <row r="8" spans="1:10" ht="51">
      <c r="A8" s="17" t="s">
        <v>0</v>
      </c>
      <c r="B8" s="17" t="s">
        <v>1</v>
      </c>
      <c r="C8" s="17" t="s">
        <v>2</v>
      </c>
      <c r="D8" s="18" t="s">
        <v>8</v>
      </c>
      <c r="E8" s="18" t="s">
        <v>9</v>
      </c>
      <c r="F8" s="19" t="s">
        <v>10</v>
      </c>
      <c r="G8" s="17" t="s">
        <v>12</v>
      </c>
      <c r="H8" s="20" t="s">
        <v>11</v>
      </c>
      <c r="I8" s="21" t="s">
        <v>15</v>
      </c>
      <c r="J8" s="22" t="s">
        <v>13</v>
      </c>
    </row>
    <row r="9" spans="1:10" ht="51">
      <c r="A9" s="45" t="s">
        <v>26</v>
      </c>
      <c r="B9" s="46" t="s">
        <v>27</v>
      </c>
      <c r="C9" s="46">
        <v>4663448</v>
      </c>
      <c r="D9" s="47" t="s">
        <v>32</v>
      </c>
      <c r="E9" s="48">
        <v>42338</v>
      </c>
      <c r="F9" s="51">
        <v>165651.39</v>
      </c>
      <c r="G9" s="52">
        <v>165650</v>
      </c>
      <c r="H9" s="49">
        <f>F9-G9</f>
        <v>1.3900000000139698</v>
      </c>
      <c r="I9" s="23">
        <f>F9-G9-H9</f>
        <v>0</v>
      </c>
      <c r="J9" s="22" t="s">
        <v>28</v>
      </c>
    </row>
    <row r="10" spans="1:10" ht="51">
      <c r="A10" s="45" t="s">
        <v>26</v>
      </c>
      <c r="B10" s="46" t="s">
        <v>27</v>
      </c>
      <c r="C10" s="46">
        <v>4663448</v>
      </c>
      <c r="D10" s="47" t="s">
        <v>41</v>
      </c>
      <c r="E10" s="48">
        <v>42369</v>
      </c>
      <c r="F10" s="51">
        <v>149399.76</v>
      </c>
      <c r="G10" s="52">
        <v>0</v>
      </c>
      <c r="H10" s="49">
        <f>F10-G10</f>
        <v>149399.76</v>
      </c>
      <c r="I10" s="23">
        <f>F10-G10-H10</f>
        <v>0</v>
      </c>
      <c r="J10" s="22" t="s">
        <v>28</v>
      </c>
    </row>
    <row r="11" spans="1:10" ht="51">
      <c r="A11" s="45" t="s">
        <v>26</v>
      </c>
      <c r="B11" s="46" t="s">
        <v>27</v>
      </c>
      <c r="C11" s="46">
        <v>4663448</v>
      </c>
      <c r="D11" s="47" t="s">
        <v>42</v>
      </c>
      <c r="E11" s="48">
        <v>42369</v>
      </c>
      <c r="F11" s="51">
        <v>341727.27</v>
      </c>
      <c r="G11" s="52"/>
      <c r="H11" s="49">
        <v>341722.21</v>
      </c>
      <c r="I11" s="23">
        <f>F11-G11-H11</f>
        <v>5.059999999997672</v>
      </c>
      <c r="J11" s="22" t="s">
        <v>28</v>
      </c>
    </row>
    <row r="12" spans="1:10" ht="51">
      <c r="A12" s="45" t="s">
        <v>26</v>
      </c>
      <c r="B12" s="46" t="s">
        <v>27</v>
      </c>
      <c r="C12" s="46">
        <v>4663448</v>
      </c>
      <c r="D12" s="47" t="s">
        <v>42</v>
      </c>
      <c r="E12" s="48">
        <v>42369</v>
      </c>
      <c r="F12" s="51">
        <v>168486.64</v>
      </c>
      <c r="G12" s="52">
        <v>0</v>
      </c>
      <c r="H12" s="49">
        <f aca="true" t="shared" si="0" ref="H12:H29">F12-G12</f>
        <v>168486.64</v>
      </c>
      <c r="I12" s="23">
        <f>F12-G12-H12</f>
        <v>0</v>
      </c>
      <c r="J12" s="22" t="s">
        <v>43</v>
      </c>
    </row>
    <row r="13" spans="1:10" ht="51">
      <c r="A13" s="45" t="s">
        <v>26</v>
      </c>
      <c r="B13" s="46" t="s">
        <v>27</v>
      </c>
      <c r="C13" s="46">
        <v>4663448</v>
      </c>
      <c r="D13" s="47" t="s">
        <v>44</v>
      </c>
      <c r="E13" s="48">
        <v>42369</v>
      </c>
      <c r="F13" s="51">
        <v>50859.4</v>
      </c>
      <c r="G13" s="52">
        <v>0</v>
      </c>
      <c r="H13" s="49">
        <f t="shared" si="0"/>
        <v>50859.4</v>
      </c>
      <c r="I13" s="23">
        <f>F13-G13-H13</f>
        <v>0</v>
      </c>
      <c r="J13" s="22" t="s">
        <v>45</v>
      </c>
    </row>
    <row r="14" spans="1:10" ht="38.25">
      <c r="A14" s="45" t="s">
        <v>29</v>
      </c>
      <c r="B14" s="46" t="s">
        <v>30</v>
      </c>
      <c r="C14" s="46">
        <v>4483447</v>
      </c>
      <c r="D14" s="38" t="s">
        <v>46</v>
      </c>
      <c r="E14" s="34">
        <v>42369</v>
      </c>
      <c r="F14" s="32">
        <v>189660</v>
      </c>
      <c r="G14" s="32">
        <v>0</v>
      </c>
      <c r="H14" s="49">
        <f t="shared" si="0"/>
        <v>189660</v>
      </c>
      <c r="I14" s="23">
        <f aca="true" t="shared" si="1" ref="I14:I29">F14-G14-H14</f>
        <v>0</v>
      </c>
      <c r="J14" s="37" t="s">
        <v>31</v>
      </c>
    </row>
    <row r="15" spans="1:10" ht="38.25">
      <c r="A15" s="45" t="s">
        <v>29</v>
      </c>
      <c r="B15" s="46" t="s">
        <v>30</v>
      </c>
      <c r="C15" s="46">
        <v>4483447</v>
      </c>
      <c r="D15" s="38" t="s">
        <v>47</v>
      </c>
      <c r="E15" s="34">
        <v>42247</v>
      </c>
      <c r="F15" s="32">
        <v>17498.88</v>
      </c>
      <c r="G15" s="32">
        <v>17488.31</v>
      </c>
      <c r="H15" s="49">
        <f t="shared" si="0"/>
        <v>10.569999999999709</v>
      </c>
      <c r="I15" s="23">
        <f t="shared" si="1"/>
        <v>0</v>
      </c>
      <c r="J15" s="37" t="s">
        <v>48</v>
      </c>
    </row>
    <row r="16" spans="1:10" ht="38.25">
      <c r="A16" s="45" t="s">
        <v>29</v>
      </c>
      <c r="B16" s="46" t="s">
        <v>30</v>
      </c>
      <c r="C16" s="46">
        <v>4483447</v>
      </c>
      <c r="D16" s="38" t="s">
        <v>49</v>
      </c>
      <c r="E16" s="34">
        <v>42369</v>
      </c>
      <c r="F16" s="32">
        <v>80656.79</v>
      </c>
      <c r="G16" s="32">
        <v>0</v>
      </c>
      <c r="H16" s="49">
        <f t="shared" si="0"/>
        <v>80656.79</v>
      </c>
      <c r="I16" s="23">
        <f t="shared" si="1"/>
        <v>0</v>
      </c>
      <c r="J16" s="37" t="s">
        <v>48</v>
      </c>
    </row>
    <row r="17" spans="1:10" ht="51">
      <c r="A17" s="45" t="s">
        <v>26</v>
      </c>
      <c r="B17" s="46" t="s">
        <v>27</v>
      </c>
      <c r="C17" s="46">
        <v>4663448</v>
      </c>
      <c r="D17" s="38" t="s">
        <v>50</v>
      </c>
      <c r="E17" s="34">
        <v>42369</v>
      </c>
      <c r="F17" s="32">
        <v>27962</v>
      </c>
      <c r="G17" s="32"/>
      <c r="H17" s="49">
        <f t="shared" si="0"/>
        <v>27962</v>
      </c>
      <c r="I17" s="23">
        <f t="shared" si="1"/>
        <v>0</v>
      </c>
      <c r="J17" s="37" t="s">
        <v>36</v>
      </c>
    </row>
    <row r="18" spans="1:10" ht="51">
      <c r="A18" s="45" t="s">
        <v>26</v>
      </c>
      <c r="B18" s="46" t="s">
        <v>27</v>
      </c>
      <c r="C18" s="46">
        <v>4663448</v>
      </c>
      <c r="D18" s="38" t="s">
        <v>50</v>
      </c>
      <c r="E18" s="34">
        <v>42369</v>
      </c>
      <c r="F18" s="32">
        <v>62488.06</v>
      </c>
      <c r="G18" s="32">
        <v>0</v>
      </c>
      <c r="H18" s="49">
        <f t="shared" si="0"/>
        <v>62488.06</v>
      </c>
      <c r="I18" s="23">
        <f t="shared" si="1"/>
        <v>0</v>
      </c>
      <c r="J18" s="37" t="s">
        <v>51</v>
      </c>
    </row>
    <row r="19" spans="1:10" ht="51">
      <c r="A19" s="45" t="s">
        <v>26</v>
      </c>
      <c r="B19" s="46" t="s">
        <v>27</v>
      </c>
      <c r="C19" s="46">
        <v>4663448</v>
      </c>
      <c r="D19" s="38" t="s">
        <v>52</v>
      </c>
      <c r="E19" s="34">
        <v>42369</v>
      </c>
      <c r="F19" s="32">
        <v>2140.98</v>
      </c>
      <c r="G19" s="32">
        <v>0</v>
      </c>
      <c r="H19" s="49">
        <f t="shared" si="0"/>
        <v>2140.98</v>
      </c>
      <c r="I19" s="23">
        <f>F19-G19-H19</f>
        <v>0</v>
      </c>
      <c r="J19" s="37" t="s">
        <v>25</v>
      </c>
    </row>
    <row r="20" spans="1:10" ht="51">
      <c r="A20" s="45" t="s">
        <v>26</v>
      </c>
      <c r="B20" s="46" t="s">
        <v>27</v>
      </c>
      <c r="C20" s="46">
        <v>4663448</v>
      </c>
      <c r="D20" s="38" t="s">
        <v>53</v>
      </c>
      <c r="E20" s="34">
        <v>42369</v>
      </c>
      <c r="F20" s="32">
        <v>103454.34</v>
      </c>
      <c r="G20" s="32">
        <v>0</v>
      </c>
      <c r="H20" s="49">
        <f t="shared" si="0"/>
        <v>103454.34</v>
      </c>
      <c r="I20" s="23">
        <f>F20-G20-H20</f>
        <v>0</v>
      </c>
      <c r="J20" s="37" t="s">
        <v>25</v>
      </c>
    </row>
    <row r="21" spans="1:10" ht="38.25">
      <c r="A21" s="25" t="s">
        <v>24</v>
      </c>
      <c r="B21" s="26" t="s">
        <v>16</v>
      </c>
      <c r="C21" s="27">
        <v>5189211</v>
      </c>
      <c r="D21" s="50">
        <v>749</v>
      </c>
      <c r="E21" s="29">
        <v>42338</v>
      </c>
      <c r="F21" s="30">
        <v>208495.4</v>
      </c>
      <c r="G21" s="31">
        <v>201041.41</v>
      </c>
      <c r="H21" s="49">
        <f t="shared" si="0"/>
        <v>7453.989999999991</v>
      </c>
      <c r="I21" s="23">
        <f t="shared" si="1"/>
        <v>0</v>
      </c>
      <c r="J21" s="33" t="s">
        <v>19</v>
      </c>
    </row>
    <row r="22" spans="1:10" ht="38.25">
      <c r="A22" s="25" t="s">
        <v>24</v>
      </c>
      <c r="B22" s="26" t="s">
        <v>16</v>
      </c>
      <c r="C22" s="27">
        <v>5189211</v>
      </c>
      <c r="D22" s="28">
        <v>760</v>
      </c>
      <c r="E22" s="29">
        <v>42369</v>
      </c>
      <c r="F22" s="30">
        <v>230763.75</v>
      </c>
      <c r="G22" s="31">
        <v>0</v>
      </c>
      <c r="H22" s="49">
        <f t="shared" si="0"/>
        <v>230763.75</v>
      </c>
      <c r="I22" s="23">
        <f t="shared" si="1"/>
        <v>0</v>
      </c>
      <c r="J22" s="33" t="s">
        <v>19</v>
      </c>
    </row>
    <row r="23" spans="1:10" ht="38.25">
      <c r="A23" s="25" t="s">
        <v>24</v>
      </c>
      <c r="B23" s="26" t="s">
        <v>16</v>
      </c>
      <c r="C23" s="27">
        <v>5189211</v>
      </c>
      <c r="D23" s="28">
        <v>760</v>
      </c>
      <c r="E23" s="29">
        <v>42369</v>
      </c>
      <c r="F23" s="30">
        <v>235195.04</v>
      </c>
      <c r="G23" s="31">
        <v>0</v>
      </c>
      <c r="H23" s="49">
        <f t="shared" si="0"/>
        <v>235195.04</v>
      </c>
      <c r="I23" s="23">
        <f t="shared" si="1"/>
        <v>0</v>
      </c>
      <c r="J23" s="33" t="s">
        <v>17</v>
      </c>
    </row>
    <row r="24" spans="1:10" ht="38.25">
      <c r="A24" s="25" t="s">
        <v>24</v>
      </c>
      <c r="B24" s="26" t="s">
        <v>16</v>
      </c>
      <c r="C24" s="27">
        <v>5189211</v>
      </c>
      <c r="D24" s="27">
        <v>760</v>
      </c>
      <c r="E24" s="34">
        <v>42369</v>
      </c>
      <c r="F24" s="32">
        <v>189383.14</v>
      </c>
      <c r="G24" s="32">
        <v>0</v>
      </c>
      <c r="H24" s="49">
        <f t="shared" si="0"/>
        <v>189383.14</v>
      </c>
      <c r="I24" s="23">
        <f t="shared" si="1"/>
        <v>0</v>
      </c>
      <c r="J24" s="35" t="s">
        <v>20</v>
      </c>
    </row>
    <row r="25" spans="1:10" ht="38.25">
      <c r="A25" s="25" t="s">
        <v>24</v>
      </c>
      <c r="B25" s="26" t="s">
        <v>16</v>
      </c>
      <c r="C25" s="27">
        <v>5189211</v>
      </c>
      <c r="D25" s="27">
        <v>760</v>
      </c>
      <c r="E25" s="34">
        <v>42369</v>
      </c>
      <c r="F25" s="32">
        <v>24821.56</v>
      </c>
      <c r="G25" s="32">
        <v>0</v>
      </c>
      <c r="H25" s="49">
        <f t="shared" si="0"/>
        <v>24821.56</v>
      </c>
      <c r="I25" s="23">
        <f t="shared" si="1"/>
        <v>0</v>
      </c>
      <c r="J25" s="35" t="s">
        <v>21</v>
      </c>
    </row>
    <row r="26" spans="1:10" ht="38.25">
      <c r="A26" s="25" t="s">
        <v>24</v>
      </c>
      <c r="B26" s="26" t="s">
        <v>16</v>
      </c>
      <c r="C26" s="27">
        <v>5189211</v>
      </c>
      <c r="D26" s="27">
        <v>760</v>
      </c>
      <c r="E26" s="34">
        <v>42369</v>
      </c>
      <c r="F26" s="32">
        <v>51685.05</v>
      </c>
      <c r="G26" s="32">
        <v>0</v>
      </c>
      <c r="H26" s="49">
        <f t="shared" si="0"/>
        <v>51685.05</v>
      </c>
      <c r="I26" s="23">
        <f t="shared" si="1"/>
        <v>0</v>
      </c>
      <c r="J26" s="27" t="s">
        <v>22</v>
      </c>
    </row>
    <row r="27" spans="1:10" ht="38.25">
      <c r="A27" s="25" t="s">
        <v>24</v>
      </c>
      <c r="B27" s="26" t="s">
        <v>16</v>
      </c>
      <c r="C27" s="27">
        <v>5189211</v>
      </c>
      <c r="D27" s="27">
        <v>760</v>
      </c>
      <c r="E27" s="34">
        <v>42369</v>
      </c>
      <c r="F27" s="32">
        <v>50516.36</v>
      </c>
      <c r="G27" s="32">
        <v>0</v>
      </c>
      <c r="H27" s="49">
        <f t="shared" si="0"/>
        <v>50516.36</v>
      </c>
      <c r="I27" s="23">
        <f t="shared" si="1"/>
        <v>0</v>
      </c>
      <c r="J27" s="27" t="s">
        <v>18</v>
      </c>
    </row>
    <row r="28" spans="1:10" ht="38.25">
      <c r="A28" s="25" t="s">
        <v>24</v>
      </c>
      <c r="B28" s="26" t="s">
        <v>16</v>
      </c>
      <c r="C28" s="27">
        <v>5189211</v>
      </c>
      <c r="D28" s="27">
        <v>760</v>
      </c>
      <c r="E28" s="34">
        <v>42369</v>
      </c>
      <c r="F28" s="32">
        <v>143554.85</v>
      </c>
      <c r="G28" s="32">
        <v>0</v>
      </c>
      <c r="H28" s="49">
        <f t="shared" si="0"/>
        <v>143554.85</v>
      </c>
      <c r="I28" s="23">
        <f t="shared" si="1"/>
        <v>0</v>
      </c>
      <c r="J28" s="27" t="s">
        <v>34</v>
      </c>
    </row>
    <row r="29" spans="1:10" ht="38.25">
      <c r="A29" s="25" t="s">
        <v>24</v>
      </c>
      <c r="B29" s="26" t="s">
        <v>16</v>
      </c>
      <c r="C29" s="27">
        <v>5189211</v>
      </c>
      <c r="D29" s="27">
        <v>760</v>
      </c>
      <c r="E29" s="34">
        <v>42369</v>
      </c>
      <c r="F29" s="32">
        <v>149407.6</v>
      </c>
      <c r="G29" s="32">
        <v>0</v>
      </c>
      <c r="H29" s="49">
        <f t="shared" si="0"/>
        <v>149407.6</v>
      </c>
      <c r="I29" s="23">
        <f t="shared" si="1"/>
        <v>0</v>
      </c>
      <c r="J29" s="27" t="s">
        <v>54</v>
      </c>
    </row>
    <row r="30" spans="1:10" ht="12.75">
      <c r="A30" s="20" t="s">
        <v>14</v>
      </c>
      <c r="B30" s="20"/>
      <c r="C30" s="20"/>
      <c r="D30" s="21"/>
      <c r="E30" s="21"/>
      <c r="F30" s="23">
        <f>SUM(F9:F29)</f>
        <v>2643808.26</v>
      </c>
      <c r="G30" s="23">
        <f>SUM(G9:G29)</f>
        <v>384179.72</v>
      </c>
      <c r="H30" s="36">
        <f>SUM(H9:H29)</f>
        <v>2259623.4800000004</v>
      </c>
      <c r="I30" s="39">
        <f>SUM(I9:I29)</f>
        <v>5.059999999997672</v>
      </c>
      <c r="J30" s="21"/>
    </row>
    <row r="31" spans="1:10" ht="12.75">
      <c r="A31" s="40"/>
      <c r="B31" s="40"/>
      <c r="C31" s="40"/>
      <c r="D31" s="41"/>
      <c r="E31" s="41"/>
      <c r="F31" s="42"/>
      <c r="G31" s="42"/>
      <c r="H31" s="43"/>
      <c r="I31" s="44"/>
      <c r="J31" s="41"/>
    </row>
    <row r="32" spans="8:10" ht="12.75">
      <c r="H32" s="15"/>
      <c r="I32" s="14"/>
      <c r="J32" s="13"/>
    </row>
    <row r="33" ht="12.75">
      <c r="J33" s="13"/>
    </row>
    <row r="34" ht="12.75">
      <c r="J34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989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55</v>
      </c>
      <c r="C7" s="1"/>
      <c r="D7" s="1"/>
      <c r="E7" s="1"/>
      <c r="F7" s="1"/>
      <c r="G7" s="1"/>
      <c r="H7" s="16"/>
      <c r="I7" s="4"/>
      <c r="J7" s="5"/>
    </row>
    <row r="8" spans="1:10" ht="51">
      <c r="A8" s="17" t="s">
        <v>0</v>
      </c>
      <c r="B8" s="17" t="s">
        <v>1</v>
      </c>
      <c r="C8" s="17" t="s">
        <v>2</v>
      </c>
      <c r="D8" s="18" t="s">
        <v>8</v>
      </c>
      <c r="E8" s="18" t="s">
        <v>9</v>
      </c>
      <c r="F8" s="19" t="s">
        <v>10</v>
      </c>
      <c r="G8" s="17" t="s">
        <v>12</v>
      </c>
      <c r="H8" s="20" t="s">
        <v>11</v>
      </c>
      <c r="I8" s="21" t="s">
        <v>15</v>
      </c>
      <c r="J8" s="22" t="s">
        <v>13</v>
      </c>
    </row>
    <row r="9" spans="1:10" ht="38.25">
      <c r="A9" s="45" t="s">
        <v>29</v>
      </c>
      <c r="B9" s="46" t="s">
        <v>30</v>
      </c>
      <c r="C9" s="46">
        <v>4483447</v>
      </c>
      <c r="D9" s="38" t="s">
        <v>56</v>
      </c>
      <c r="E9" s="34">
        <v>42429</v>
      </c>
      <c r="F9" s="32">
        <v>93246</v>
      </c>
      <c r="G9" s="32">
        <v>0</v>
      </c>
      <c r="H9" s="49">
        <v>4</v>
      </c>
      <c r="I9" s="23">
        <f aca="true" t="shared" si="0" ref="I9:I14">F9-G9-H9</f>
        <v>93242</v>
      </c>
      <c r="J9" s="37" t="s">
        <v>31</v>
      </c>
    </row>
    <row r="10" spans="1:10" ht="38.25">
      <c r="A10" s="45" t="s">
        <v>29</v>
      </c>
      <c r="B10" s="46" t="s">
        <v>30</v>
      </c>
      <c r="C10" s="46">
        <v>4483447</v>
      </c>
      <c r="D10" s="38" t="s">
        <v>57</v>
      </c>
      <c r="E10" s="34">
        <v>42429</v>
      </c>
      <c r="F10" s="32">
        <v>710.4</v>
      </c>
      <c r="G10" s="32"/>
      <c r="H10" s="49">
        <v>2.64</v>
      </c>
      <c r="I10" s="23">
        <f t="shared" si="0"/>
        <v>707.76</v>
      </c>
      <c r="J10" s="37" t="s">
        <v>48</v>
      </c>
    </row>
    <row r="11" spans="1:10" ht="38.25">
      <c r="A11" s="25" t="s">
        <v>24</v>
      </c>
      <c r="B11" s="26" t="s">
        <v>16</v>
      </c>
      <c r="C11" s="27">
        <v>5189211</v>
      </c>
      <c r="D11" s="50">
        <v>771</v>
      </c>
      <c r="E11" s="29">
        <v>42398</v>
      </c>
      <c r="F11" s="30">
        <v>289529.88</v>
      </c>
      <c r="G11" s="31"/>
      <c r="H11" s="49">
        <v>289529.67</v>
      </c>
      <c r="I11" s="23">
        <f t="shared" si="0"/>
        <v>0.21000000002095476</v>
      </c>
      <c r="J11" s="33" t="s">
        <v>19</v>
      </c>
    </row>
    <row r="12" spans="1:10" ht="38.25">
      <c r="A12" s="25" t="s">
        <v>24</v>
      </c>
      <c r="B12" s="26" t="s">
        <v>16</v>
      </c>
      <c r="C12" s="27">
        <v>5189211</v>
      </c>
      <c r="D12" s="28">
        <v>771</v>
      </c>
      <c r="E12" s="29">
        <v>42398</v>
      </c>
      <c r="F12" s="30">
        <v>34270.61</v>
      </c>
      <c r="G12" s="31">
        <v>0</v>
      </c>
      <c r="H12" s="49">
        <f>F12-G12</f>
        <v>34270.61</v>
      </c>
      <c r="I12" s="23">
        <f t="shared" si="0"/>
        <v>0</v>
      </c>
      <c r="J12" s="33" t="s">
        <v>17</v>
      </c>
    </row>
    <row r="13" spans="1:10" ht="38.25">
      <c r="A13" s="25" t="s">
        <v>24</v>
      </c>
      <c r="B13" s="26" t="s">
        <v>16</v>
      </c>
      <c r="C13" s="27">
        <v>5189211</v>
      </c>
      <c r="D13" s="27">
        <v>771</v>
      </c>
      <c r="E13" s="34">
        <v>42398</v>
      </c>
      <c r="F13" s="32">
        <v>85013.09</v>
      </c>
      <c r="G13" s="32">
        <v>0</v>
      </c>
      <c r="H13" s="49">
        <f>F13-G13</f>
        <v>85013.09</v>
      </c>
      <c r="I13" s="23">
        <f t="shared" si="0"/>
        <v>0</v>
      </c>
      <c r="J13" s="35" t="s">
        <v>20</v>
      </c>
    </row>
    <row r="14" spans="1:10" ht="38.25">
      <c r="A14" s="25" t="s">
        <v>24</v>
      </c>
      <c r="B14" s="26" t="s">
        <v>16</v>
      </c>
      <c r="C14" s="27">
        <v>5189211</v>
      </c>
      <c r="D14" s="27">
        <v>771</v>
      </c>
      <c r="E14" s="34">
        <v>42398</v>
      </c>
      <c r="F14" s="32">
        <v>15809.97</v>
      </c>
      <c r="G14" s="32">
        <v>0</v>
      </c>
      <c r="H14" s="49">
        <f>F14-G14</f>
        <v>15809.97</v>
      </c>
      <c r="I14" s="23">
        <f t="shared" si="0"/>
        <v>0</v>
      </c>
      <c r="J14" s="35" t="s">
        <v>21</v>
      </c>
    </row>
    <row r="15" spans="1:10" ht="12.75">
      <c r="A15" s="20" t="s">
        <v>14</v>
      </c>
      <c r="B15" s="20"/>
      <c r="C15" s="20"/>
      <c r="D15" s="21"/>
      <c r="E15" s="21"/>
      <c r="F15" s="23">
        <f>SUM(F9:F14)</f>
        <v>518579.94999999995</v>
      </c>
      <c r="G15" s="23">
        <f>SUM(G9:G14)</f>
        <v>0</v>
      </c>
      <c r="H15" s="36">
        <f>SUM(H9:H14)</f>
        <v>424629.98</v>
      </c>
      <c r="I15" s="39">
        <f>SUM(I9:I14)</f>
        <v>93949.97000000002</v>
      </c>
      <c r="J15" s="21"/>
    </row>
    <row r="16" spans="1:10" ht="12.75">
      <c r="A16" s="40"/>
      <c r="B16" s="40"/>
      <c r="C16" s="40"/>
      <c r="D16" s="41"/>
      <c r="E16" s="41"/>
      <c r="F16" s="42"/>
      <c r="G16" s="42"/>
      <c r="H16" s="43"/>
      <c r="I16" s="44"/>
      <c r="J16" s="41"/>
    </row>
    <row r="17" ht="12.75">
      <c r="J17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0279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58</v>
      </c>
      <c r="C7" s="1"/>
      <c r="D7" s="1"/>
      <c r="E7" s="1"/>
      <c r="F7" s="1"/>
      <c r="G7" s="1"/>
      <c r="H7" s="16"/>
      <c r="I7" s="4"/>
      <c r="J7" s="5"/>
    </row>
    <row r="8" spans="1:10" ht="51">
      <c r="A8" s="17" t="s">
        <v>0</v>
      </c>
      <c r="B8" s="17" t="s">
        <v>1</v>
      </c>
      <c r="C8" s="17" t="s">
        <v>2</v>
      </c>
      <c r="D8" s="18" t="s">
        <v>8</v>
      </c>
      <c r="E8" s="18" t="s">
        <v>9</v>
      </c>
      <c r="F8" s="19" t="s">
        <v>10</v>
      </c>
      <c r="G8" s="17" t="s">
        <v>12</v>
      </c>
      <c r="H8" s="20" t="s">
        <v>11</v>
      </c>
      <c r="I8" s="21" t="s">
        <v>15</v>
      </c>
      <c r="J8" s="22" t="s">
        <v>13</v>
      </c>
    </row>
    <row r="9" spans="1:10" ht="51">
      <c r="A9" s="45" t="s">
        <v>26</v>
      </c>
      <c r="B9" s="46" t="s">
        <v>27</v>
      </c>
      <c r="C9" s="46">
        <v>4663448</v>
      </c>
      <c r="D9" s="47" t="s">
        <v>42</v>
      </c>
      <c r="E9" s="48">
        <v>42369</v>
      </c>
      <c r="F9" s="51">
        <v>341727.27</v>
      </c>
      <c r="G9" s="52">
        <v>341722.21</v>
      </c>
      <c r="H9" s="20">
        <f>F9-G9</f>
        <v>5.059999999997672</v>
      </c>
      <c r="I9" s="21">
        <f aca="true" t="shared" si="0" ref="I9:I23">F9-G9-H9</f>
        <v>0</v>
      </c>
      <c r="J9" s="22" t="s">
        <v>28</v>
      </c>
    </row>
    <row r="10" spans="1:10" ht="51">
      <c r="A10" s="45" t="s">
        <v>26</v>
      </c>
      <c r="B10" s="46" t="s">
        <v>27</v>
      </c>
      <c r="C10" s="46">
        <v>4663448</v>
      </c>
      <c r="D10" s="47" t="s">
        <v>59</v>
      </c>
      <c r="E10" s="48">
        <v>42429</v>
      </c>
      <c r="F10" s="51">
        <v>338121.21</v>
      </c>
      <c r="G10" s="52">
        <v>0</v>
      </c>
      <c r="H10" s="49">
        <v>338114.94</v>
      </c>
      <c r="I10" s="21">
        <f t="shared" si="0"/>
        <v>6.2700000000186265</v>
      </c>
      <c r="J10" s="22" t="s">
        <v>28</v>
      </c>
    </row>
    <row r="11" spans="1:10" ht="51">
      <c r="A11" s="45" t="s">
        <v>26</v>
      </c>
      <c r="B11" s="46" t="s">
        <v>27</v>
      </c>
      <c r="C11" s="46">
        <v>4663448</v>
      </c>
      <c r="D11" s="47" t="s">
        <v>60</v>
      </c>
      <c r="E11" s="48">
        <v>42369</v>
      </c>
      <c r="F11" s="51">
        <v>6813.8</v>
      </c>
      <c r="G11" s="52">
        <v>6810</v>
      </c>
      <c r="H11" s="49">
        <f>F11-G11</f>
        <v>3.800000000000182</v>
      </c>
      <c r="I11" s="49">
        <f t="shared" si="0"/>
        <v>0</v>
      </c>
      <c r="J11" s="22" t="s">
        <v>61</v>
      </c>
    </row>
    <row r="12" spans="1:10" ht="38.25">
      <c r="A12" s="45" t="s">
        <v>29</v>
      </c>
      <c r="B12" s="46" t="s">
        <v>30</v>
      </c>
      <c r="C12" s="46">
        <v>4483447</v>
      </c>
      <c r="D12" s="38" t="s">
        <v>56</v>
      </c>
      <c r="E12" s="34">
        <v>42429</v>
      </c>
      <c r="F12" s="32">
        <v>93246</v>
      </c>
      <c r="G12" s="32">
        <v>4</v>
      </c>
      <c r="H12" s="49">
        <f>F12-G12</f>
        <v>93242</v>
      </c>
      <c r="I12" s="23">
        <f t="shared" si="0"/>
        <v>0</v>
      </c>
      <c r="J12" s="37" t="s">
        <v>31</v>
      </c>
    </row>
    <row r="13" spans="1:10" ht="38.25">
      <c r="A13" s="45" t="s">
        <v>29</v>
      </c>
      <c r="B13" s="46" t="s">
        <v>30</v>
      </c>
      <c r="C13" s="46">
        <v>4483447</v>
      </c>
      <c r="D13" s="38" t="s">
        <v>57</v>
      </c>
      <c r="E13" s="34">
        <v>42429</v>
      </c>
      <c r="F13" s="32">
        <v>710.4</v>
      </c>
      <c r="G13" s="32">
        <v>2.64</v>
      </c>
      <c r="H13" s="49">
        <f>F13-G13</f>
        <v>707.76</v>
      </c>
      <c r="I13" s="23">
        <f t="shared" si="0"/>
        <v>0</v>
      </c>
      <c r="J13" s="37" t="s">
        <v>48</v>
      </c>
    </row>
    <row r="14" spans="1:10" ht="51">
      <c r="A14" s="21" t="s">
        <v>62</v>
      </c>
      <c r="B14" s="53" t="s">
        <v>63</v>
      </c>
      <c r="C14" s="54">
        <v>4548538</v>
      </c>
      <c r="D14" s="38" t="s">
        <v>64</v>
      </c>
      <c r="E14" s="34">
        <v>42429</v>
      </c>
      <c r="F14" s="32">
        <v>1991.28</v>
      </c>
      <c r="G14" s="32">
        <v>0</v>
      </c>
      <c r="H14" s="49">
        <v>1990.05</v>
      </c>
      <c r="I14" s="23">
        <f t="shared" si="0"/>
        <v>1.2300000000000182</v>
      </c>
      <c r="J14" s="37" t="s">
        <v>65</v>
      </c>
    </row>
    <row r="15" spans="1:10" ht="38.25">
      <c r="A15" s="25" t="s">
        <v>24</v>
      </c>
      <c r="B15" s="26" t="s">
        <v>16</v>
      </c>
      <c r="C15" s="27">
        <v>5189211</v>
      </c>
      <c r="D15" s="50">
        <v>771</v>
      </c>
      <c r="E15" s="29">
        <v>42398</v>
      </c>
      <c r="F15" s="30">
        <v>289529.88</v>
      </c>
      <c r="G15" s="31">
        <v>289529.67</v>
      </c>
      <c r="H15" s="49">
        <f aca="true" t="shared" si="1" ref="H15:H23">F15-G15</f>
        <v>0.21000000002095476</v>
      </c>
      <c r="I15" s="23">
        <f t="shared" si="0"/>
        <v>0</v>
      </c>
      <c r="J15" s="33" t="s">
        <v>19</v>
      </c>
    </row>
    <row r="16" spans="1:10" ht="38.25">
      <c r="A16" s="25" t="s">
        <v>24</v>
      </c>
      <c r="B16" s="26" t="s">
        <v>16</v>
      </c>
      <c r="C16" s="27">
        <v>5189211</v>
      </c>
      <c r="D16" s="50">
        <v>781</v>
      </c>
      <c r="E16" s="29">
        <v>42429</v>
      </c>
      <c r="F16" s="30">
        <v>356883.22</v>
      </c>
      <c r="G16" s="31">
        <v>0</v>
      </c>
      <c r="H16" s="49">
        <f t="shared" si="1"/>
        <v>356883.22</v>
      </c>
      <c r="I16" s="23">
        <f t="shared" si="0"/>
        <v>0</v>
      </c>
      <c r="J16" s="33" t="s">
        <v>19</v>
      </c>
    </row>
    <row r="17" spans="1:10" ht="38.25">
      <c r="A17" s="25" t="s">
        <v>24</v>
      </c>
      <c r="B17" s="26" t="s">
        <v>16</v>
      </c>
      <c r="C17" s="27">
        <v>5189211</v>
      </c>
      <c r="D17" s="50">
        <v>781</v>
      </c>
      <c r="E17" s="29">
        <v>42429</v>
      </c>
      <c r="F17" s="30">
        <v>9795.83</v>
      </c>
      <c r="G17" s="31">
        <v>0</v>
      </c>
      <c r="H17" s="49">
        <f t="shared" si="1"/>
        <v>9795.83</v>
      </c>
      <c r="I17" s="23">
        <f t="shared" si="0"/>
        <v>0</v>
      </c>
      <c r="J17" s="33" t="s">
        <v>66</v>
      </c>
    </row>
    <row r="18" spans="1:10" ht="38.25">
      <c r="A18" s="25" t="s">
        <v>24</v>
      </c>
      <c r="B18" s="26" t="s">
        <v>16</v>
      </c>
      <c r="C18" s="27">
        <v>5189211</v>
      </c>
      <c r="D18" s="28">
        <v>781</v>
      </c>
      <c r="E18" s="29">
        <v>42429</v>
      </c>
      <c r="F18" s="30">
        <v>94729.51</v>
      </c>
      <c r="G18" s="31">
        <v>0</v>
      </c>
      <c r="H18" s="49">
        <v>87209.51</v>
      </c>
      <c r="I18" s="23">
        <f t="shared" si="0"/>
        <v>7520</v>
      </c>
      <c r="J18" s="33" t="s">
        <v>17</v>
      </c>
    </row>
    <row r="19" spans="1:10" ht="38.25">
      <c r="A19" s="25" t="s">
        <v>24</v>
      </c>
      <c r="B19" s="26" t="s">
        <v>16</v>
      </c>
      <c r="C19" s="27">
        <v>5189211</v>
      </c>
      <c r="D19" s="27">
        <v>781</v>
      </c>
      <c r="E19" s="34">
        <v>42429</v>
      </c>
      <c r="F19" s="32">
        <v>122946.92</v>
      </c>
      <c r="G19" s="32">
        <v>0</v>
      </c>
      <c r="H19" s="49">
        <f t="shared" si="1"/>
        <v>122946.92</v>
      </c>
      <c r="I19" s="23">
        <f t="shared" si="0"/>
        <v>0</v>
      </c>
      <c r="J19" s="35" t="s">
        <v>20</v>
      </c>
    </row>
    <row r="20" spans="1:10" ht="38.25">
      <c r="A20" s="25" t="s">
        <v>24</v>
      </c>
      <c r="B20" s="26" t="s">
        <v>16</v>
      </c>
      <c r="C20" s="27">
        <v>5189211</v>
      </c>
      <c r="D20" s="27">
        <v>781</v>
      </c>
      <c r="E20" s="34">
        <v>42429</v>
      </c>
      <c r="F20" s="32">
        <v>24412</v>
      </c>
      <c r="G20" s="32">
        <v>0</v>
      </c>
      <c r="H20" s="49">
        <f t="shared" si="1"/>
        <v>24412</v>
      </c>
      <c r="I20" s="23">
        <f t="shared" si="0"/>
        <v>0</v>
      </c>
      <c r="J20" s="35" t="s">
        <v>21</v>
      </c>
    </row>
    <row r="21" spans="1:10" ht="38.25">
      <c r="A21" s="25" t="s">
        <v>24</v>
      </c>
      <c r="B21" s="26" t="s">
        <v>16</v>
      </c>
      <c r="C21" s="27">
        <v>5189211</v>
      </c>
      <c r="D21" s="27">
        <v>781</v>
      </c>
      <c r="E21" s="34">
        <v>42429</v>
      </c>
      <c r="F21" s="32">
        <v>23151.6</v>
      </c>
      <c r="G21" s="32">
        <v>0</v>
      </c>
      <c r="H21" s="49">
        <f t="shared" si="1"/>
        <v>23151.6</v>
      </c>
      <c r="I21" s="23">
        <f t="shared" si="0"/>
        <v>0</v>
      </c>
      <c r="J21" s="35" t="s">
        <v>22</v>
      </c>
    </row>
    <row r="22" spans="1:10" ht="38.25">
      <c r="A22" s="25" t="s">
        <v>24</v>
      </c>
      <c r="B22" s="26" t="s">
        <v>16</v>
      </c>
      <c r="C22" s="27">
        <v>5189211</v>
      </c>
      <c r="D22" s="27">
        <v>781</v>
      </c>
      <c r="E22" s="34">
        <v>42429</v>
      </c>
      <c r="F22" s="32">
        <v>15960</v>
      </c>
      <c r="G22" s="32">
        <v>0</v>
      </c>
      <c r="H22" s="49">
        <f t="shared" si="1"/>
        <v>15960</v>
      </c>
      <c r="I22" s="23">
        <f t="shared" si="0"/>
        <v>0</v>
      </c>
      <c r="J22" s="35" t="s">
        <v>18</v>
      </c>
    </row>
    <row r="23" spans="1:10" ht="38.25">
      <c r="A23" s="25" t="s">
        <v>24</v>
      </c>
      <c r="B23" s="26" t="s">
        <v>16</v>
      </c>
      <c r="C23" s="27">
        <v>5189211</v>
      </c>
      <c r="D23" s="27">
        <v>781</v>
      </c>
      <c r="E23" s="34">
        <v>42429</v>
      </c>
      <c r="F23" s="32">
        <v>27286.79</v>
      </c>
      <c r="G23" s="32">
        <v>0</v>
      </c>
      <c r="H23" s="49">
        <f t="shared" si="1"/>
        <v>27286.79</v>
      </c>
      <c r="I23" s="23">
        <f t="shared" si="0"/>
        <v>0</v>
      </c>
      <c r="J23" s="35" t="s">
        <v>54</v>
      </c>
    </row>
    <row r="24" spans="1:10" ht="12.75">
      <c r="A24" s="20" t="s">
        <v>14</v>
      </c>
      <c r="B24" s="20"/>
      <c r="C24" s="20"/>
      <c r="D24" s="21"/>
      <c r="E24" s="21"/>
      <c r="F24" s="23">
        <f>SUM(F9:F23)</f>
        <v>1747305.7100000002</v>
      </c>
      <c r="G24" s="23">
        <f>SUM(G9:G23)</f>
        <v>638068.52</v>
      </c>
      <c r="H24" s="36">
        <f>SUM(H9:H23)</f>
        <v>1101709.6900000002</v>
      </c>
      <c r="I24" s="39">
        <f>SUM(I9:I23)</f>
        <v>7527.500000000018</v>
      </c>
      <c r="J24" s="21"/>
    </row>
    <row r="25" spans="1:10" ht="12.75">
      <c r="A25" s="40"/>
      <c r="B25" s="40"/>
      <c r="C25" s="40"/>
      <c r="D25" s="41"/>
      <c r="E25" s="41"/>
      <c r="F25" s="42"/>
      <c r="G25" s="42"/>
      <c r="H25" s="43"/>
      <c r="I25" s="44"/>
      <c r="J25" s="41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0494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I14" sqref="I1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67</v>
      </c>
      <c r="C7" s="1"/>
      <c r="D7" s="1"/>
      <c r="E7" s="1"/>
      <c r="F7" s="1"/>
      <c r="G7" s="1"/>
      <c r="H7" s="16"/>
      <c r="I7" s="4"/>
      <c r="J7" s="5"/>
    </row>
    <row r="8" spans="1:10" ht="12.75">
      <c r="A8" s="24"/>
      <c r="C8" s="1"/>
      <c r="D8" s="1"/>
      <c r="E8" s="1"/>
      <c r="F8" s="1"/>
      <c r="G8" s="1"/>
      <c r="H8" s="16"/>
      <c r="I8" s="4"/>
      <c r="J8" s="5"/>
    </row>
    <row r="9" spans="1:3" ht="12.75">
      <c r="A9" s="6"/>
      <c r="B9" s="55"/>
      <c r="C9" s="55"/>
    </row>
    <row r="10" spans="1:10" ht="51">
      <c r="A10" s="17" t="s">
        <v>0</v>
      </c>
      <c r="B10" s="17" t="s">
        <v>1</v>
      </c>
      <c r="C10" s="17" t="s">
        <v>2</v>
      </c>
      <c r="D10" s="18" t="s">
        <v>8</v>
      </c>
      <c r="E10" s="18" t="s">
        <v>9</v>
      </c>
      <c r="F10" s="19" t="s">
        <v>10</v>
      </c>
      <c r="G10" s="17" t="s">
        <v>12</v>
      </c>
      <c r="H10" s="20" t="s">
        <v>11</v>
      </c>
      <c r="I10" s="21" t="s">
        <v>15</v>
      </c>
      <c r="J10" s="22" t="s">
        <v>13</v>
      </c>
    </row>
    <row r="11" spans="1:10" ht="51">
      <c r="A11" s="45" t="s">
        <v>26</v>
      </c>
      <c r="B11" s="46" t="s">
        <v>27</v>
      </c>
      <c r="C11" s="46">
        <v>4663448</v>
      </c>
      <c r="D11" s="47" t="s">
        <v>59</v>
      </c>
      <c r="E11" s="48">
        <v>42429</v>
      </c>
      <c r="F11" s="51">
        <v>338121.21</v>
      </c>
      <c r="G11" s="52">
        <v>338114.94</v>
      </c>
      <c r="H11" s="20">
        <f>F11-G11</f>
        <v>6.2700000000186265</v>
      </c>
      <c r="I11" s="21">
        <f aca="true" t="shared" si="0" ref="I11:I22">F11-G11-H11</f>
        <v>0</v>
      </c>
      <c r="J11" s="22" t="s">
        <v>28</v>
      </c>
    </row>
    <row r="12" spans="1:10" ht="51">
      <c r="A12" s="45" t="s">
        <v>26</v>
      </c>
      <c r="B12" s="46" t="s">
        <v>27</v>
      </c>
      <c r="C12" s="46">
        <v>4663448</v>
      </c>
      <c r="D12" s="47" t="s">
        <v>68</v>
      </c>
      <c r="E12" s="48">
        <v>42460</v>
      </c>
      <c r="F12" s="51">
        <v>349854.9</v>
      </c>
      <c r="G12" s="52">
        <v>0</v>
      </c>
      <c r="H12" s="49">
        <v>349843.73</v>
      </c>
      <c r="I12" s="21">
        <f t="shared" si="0"/>
        <v>11.17000000004191</v>
      </c>
      <c r="J12" s="22" t="s">
        <v>28</v>
      </c>
    </row>
    <row r="13" spans="1:10" ht="51">
      <c r="A13" s="45" t="s">
        <v>26</v>
      </c>
      <c r="B13" s="46" t="s">
        <v>27</v>
      </c>
      <c r="C13" s="46">
        <v>4663448</v>
      </c>
      <c r="D13" s="47" t="s">
        <v>69</v>
      </c>
      <c r="E13" s="48">
        <v>42460</v>
      </c>
      <c r="F13" s="51">
        <v>18591.61</v>
      </c>
      <c r="G13" s="52">
        <v>0</v>
      </c>
      <c r="H13" s="49">
        <f>F13-G13</f>
        <v>18591.61</v>
      </c>
      <c r="I13" s="49">
        <f t="shared" si="0"/>
        <v>0</v>
      </c>
      <c r="J13" s="22" t="s">
        <v>66</v>
      </c>
    </row>
    <row r="14" spans="1:10" ht="38.25">
      <c r="A14" s="25" t="s">
        <v>24</v>
      </c>
      <c r="B14" s="26" t="s">
        <v>16</v>
      </c>
      <c r="C14" s="27">
        <v>5189211</v>
      </c>
      <c r="D14" s="50">
        <v>797</v>
      </c>
      <c r="E14" s="29">
        <v>42460</v>
      </c>
      <c r="F14" s="30">
        <v>246822.72</v>
      </c>
      <c r="G14" s="31"/>
      <c r="H14" s="49">
        <f aca="true" t="shared" si="1" ref="H14:H22">F14-G14</f>
        <v>246822.72</v>
      </c>
      <c r="I14" s="23">
        <f t="shared" si="0"/>
        <v>0</v>
      </c>
      <c r="J14" s="33" t="s">
        <v>19</v>
      </c>
    </row>
    <row r="15" spans="1:10" ht="38.25">
      <c r="A15" s="25" t="s">
        <v>24</v>
      </c>
      <c r="B15" s="26" t="s">
        <v>16</v>
      </c>
      <c r="C15" s="27">
        <v>5189211</v>
      </c>
      <c r="D15" s="50">
        <v>781</v>
      </c>
      <c r="E15" s="29">
        <v>42429</v>
      </c>
      <c r="F15" s="30">
        <v>94729.51</v>
      </c>
      <c r="G15" s="31">
        <v>87209.51</v>
      </c>
      <c r="H15" s="49">
        <f t="shared" si="1"/>
        <v>7520</v>
      </c>
      <c r="I15" s="23">
        <f t="shared" si="0"/>
        <v>0</v>
      </c>
      <c r="J15" s="33" t="s">
        <v>17</v>
      </c>
    </row>
    <row r="16" spans="1:10" ht="38.25">
      <c r="A16" s="25" t="s">
        <v>24</v>
      </c>
      <c r="B16" s="26" t="s">
        <v>16</v>
      </c>
      <c r="C16" s="27">
        <v>5189211</v>
      </c>
      <c r="D16" s="28">
        <v>797</v>
      </c>
      <c r="E16" s="29">
        <v>42460</v>
      </c>
      <c r="F16" s="30">
        <v>273801.07</v>
      </c>
      <c r="G16" s="31">
        <v>0</v>
      </c>
      <c r="H16" s="49">
        <v>266288.14</v>
      </c>
      <c r="I16" s="23">
        <f t="shared" si="0"/>
        <v>7512.929999999993</v>
      </c>
      <c r="J16" s="33" t="s">
        <v>17</v>
      </c>
    </row>
    <row r="17" spans="1:10" ht="38.25">
      <c r="A17" s="25" t="s">
        <v>24</v>
      </c>
      <c r="B17" s="26" t="s">
        <v>16</v>
      </c>
      <c r="C17" s="27">
        <v>5189211</v>
      </c>
      <c r="D17" s="27">
        <v>797</v>
      </c>
      <c r="E17" s="34">
        <v>42460</v>
      </c>
      <c r="F17" s="32">
        <v>83473.57</v>
      </c>
      <c r="G17" s="32">
        <v>0</v>
      </c>
      <c r="H17" s="49">
        <f t="shared" si="1"/>
        <v>83473.57</v>
      </c>
      <c r="I17" s="23">
        <f t="shared" si="0"/>
        <v>0</v>
      </c>
      <c r="J17" s="35" t="s">
        <v>20</v>
      </c>
    </row>
    <row r="18" spans="1:10" ht="38.25">
      <c r="A18" s="25" t="s">
        <v>24</v>
      </c>
      <c r="B18" s="26" t="s">
        <v>16</v>
      </c>
      <c r="C18" s="27">
        <v>5189211</v>
      </c>
      <c r="D18" s="27">
        <v>797</v>
      </c>
      <c r="E18" s="34">
        <v>42460</v>
      </c>
      <c r="F18" s="32">
        <v>12392.68</v>
      </c>
      <c r="G18" s="32">
        <v>0</v>
      </c>
      <c r="H18" s="49">
        <f t="shared" si="1"/>
        <v>12392.68</v>
      </c>
      <c r="I18" s="23">
        <f t="shared" si="0"/>
        <v>0</v>
      </c>
      <c r="J18" s="35" t="s">
        <v>21</v>
      </c>
    </row>
    <row r="19" spans="1:10" ht="38.25">
      <c r="A19" s="25" t="s">
        <v>24</v>
      </c>
      <c r="B19" s="26" t="s">
        <v>16</v>
      </c>
      <c r="C19" s="27">
        <v>5189211</v>
      </c>
      <c r="D19" s="27">
        <v>797</v>
      </c>
      <c r="E19" s="34">
        <v>42460</v>
      </c>
      <c r="F19" s="32">
        <v>15434.4</v>
      </c>
      <c r="G19" s="32">
        <v>0</v>
      </c>
      <c r="H19" s="49">
        <f t="shared" si="1"/>
        <v>15434.4</v>
      </c>
      <c r="I19" s="23">
        <f t="shared" si="0"/>
        <v>0</v>
      </c>
      <c r="J19" s="35" t="s">
        <v>22</v>
      </c>
    </row>
    <row r="20" spans="1:10" ht="38.25">
      <c r="A20" s="25" t="s">
        <v>24</v>
      </c>
      <c r="B20" s="26" t="s">
        <v>16</v>
      </c>
      <c r="C20" s="27">
        <v>5189211</v>
      </c>
      <c r="D20" s="27">
        <v>797</v>
      </c>
      <c r="E20" s="34">
        <v>42460</v>
      </c>
      <c r="F20" s="32">
        <v>15310.8</v>
      </c>
      <c r="G20" s="32">
        <v>0</v>
      </c>
      <c r="H20" s="49">
        <f t="shared" si="1"/>
        <v>15310.8</v>
      </c>
      <c r="I20" s="23">
        <f t="shared" si="0"/>
        <v>0</v>
      </c>
      <c r="J20" s="35" t="s">
        <v>18</v>
      </c>
    </row>
    <row r="21" spans="1:10" ht="38.25">
      <c r="A21" s="25" t="s">
        <v>24</v>
      </c>
      <c r="B21" s="26" t="s">
        <v>16</v>
      </c>
      <c r="C21" s="27">
        <v>5189211</v>
      </c>
      <c r="D21" s="27">
        <v>798</v>
      </c>
      <c r="E21" s="34">
        <v>42460</v>
      </c>
      <c r="F21" s="32">
        <v>7893.9</v>
      </c>
      <c r="G21" s="32">
        <v>0</v>
      </c>
      <c r="H21" s="49">
        <f t="shared" si="1"/>
        <v>7893.9</v>
      </c>
      <c r="I21" s="23">
        <f t="shared" si="0"/>
        <v>0</v>
      </c>
      <c r="J21" s="35" t="s">
        <v>70</v>
      </c>
    </row>
    <row r="22" spans="1:10" ht="38.25">
      <c r="A22" s="25" t="s">
        <v>24</v>
      </c>
      <c r="B22" s="26" t="s">
        <v>16</v>
      </c>
      <c r="C22" s="27">
        <v>5189211</v>
      </c>
      <c r="D22" s="27">
        <v>798</v>
      </c>
      <c r="E22" s="34">
        <v>42460</v>
      </c>
      <c r="F22" s="32">
        <v>3174.34</v>
      </c>
      <c r="G22" s="32">
        <v>0</v>
      </c>
      <c r="H22" s="49">
        <f t="shared" si="1"/>
        <v>3174.34</v>
      </c>
      <c r="I22" s="23">
        <f t="shared" si="0"/>
        <v>0</v>
      </c>
      <c r="J22" s="35" t="s">
        <v>71</v>
      </c>
    </row>
    <row r="23" spans="1:10" ht="12.75">
      <c r="A23" s="20" t="s">
        <v>14</v>
      </c>
      <c r="B23" s="20"/>
      <c r="C23" s="20"/>
      <c r="D23" s="21"/>
      <c r="E23" s="21"/>
      <c r="F23" s="23">
        <f>SUM(F11:F22)</f>
        <v>1459600.71</v>
      </c>
      <c r="G23" s="23">
        <f>SUM(G11:G22)</f>
        <v>425324.45</v>
      </c>
      <c r="H23" s="36">
        <f>SUM(H11:H22)</f>
        <v>1026752.1600000001</v>
      </c>
      <c r="I23" s="39">
        <f>SUM(I11:I22)</f>
        <v>7524.100000000035</v>
      </c>
      <c r="J23" s="21"/>
    </row>
    <row r="24" ht="12.75">
      <c r="J24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0713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F36" sqref="F36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72</v>
      </c>
      <c r="C7" s="1"/>
      <c r="D7" s="1"/>
      <c r="E7" s="1"/>
      <c r="F7" s="1"/>
      <c r="G7" s="1"/>
      <c r="H7" s="16"/>
      <c r="I7" s="4"/>
      <c r="J7" s="5"/>
    </row>
    <row r="8" spans="1:3" ht="12.75">
      <c r="A8" s="6" t="s">
        <v>73</v>
      </c>
      <c r="B8" s="55"/>
      <c r="C8" s="55"/>
    </row>
    <row r="9" spans="1:10" ht="48">
      <c r="A9" s="56" t="s">
        <v>0</v>
      </c>
      <c r="B9" s="56" t="s">
        <v>1</v>
      </c>
      <c r="C9" s="56" t="s">
        <v>2</v>
      </c>
      <c r="D9" s="57" t="s">
        <v>8</v>
      </c>
      <c r="E9" s="57" t="s">
        <v>9</v>
      </c>
      <c r="F9" s="58" t="s">
        <v>10</v>
      </c>
      <c r="G9" s="56" t="s">
        <v>12</v>
      </c>
      <c r="H9" s="59" t="s">
        <v>11</v>
      </c>
      <c r="I9" s="60" t="s">
        <v>15</v>
      </c>
      <c r="J9" s="61" t="s">
        <v>13</v>
      </c>
    </row>
    <row r="10" spans="1:10" ht="36">
      <c r="A10" s="62" t="s">
        <v>26</v>
      </c>
      <c r="B10" s="63" t="s">
        <v>27</v>
      </c>
      <c r="C10" s="63">
        <v>4663448</v>
      </c>
      <c r="D10" s="64" t="s">
        <v>68</v>
      </c>
      <c r="E10" s="65">
        <v>42460</v>
      </c>
      <c r="F10" s="66">
        <v>349854.9</v>
      </c>
      <c r="G10" s="67">
        <v>349843.73</v>
      </c>
      <c r="H10" s="59">
        <f>F10-G10</f>
        <v>11.17000000004191</v>
      </c>
      <c r="I10" s="60">
        <f aca="true" t="shared" si="0" ref="I10:I29">F10-G10-H10</f>
        <v>0</v>
      </c>
      <c r="J10" s="61" t="s">
        <v>28</v>
      </c>
    </row>
    <row r="11" spans="1:10" ht="36">
      <c r="A11" s="62" t="s">
        <v>26</v>
      </c>
      <c r="B11" s="63" t="s">
        <v>27</v>
      </c>
      <c r="C11" s="63">
        <v>4663448</v>
      </c>
      <c r="D11" s="64" t="s">
        <v>74</v>
      </c>
      <c r="E11" s="65">
        <v>42489</v>
      </c>
      <c r="F11" s="66">
        <v>346623.22</v>
      </c>
      <c r="G11" s="67">
        <v>0</v>
      </c>
      <c r="H11" s="68">
        <v>346612.95</v>
      </c>
      <c r="I11" s="60">
        <f t="shared" si="0"/>
        <v>10.269999999960419</v>
      </c>
      <c r="J11" s="61" t="s">
        <v>28</v>
      </c>
    </row>
    <row r="12" spans="1:10" ht="36">
      <c r="A12" s="62" t="s">
        <v>26</v>
      </c>
      <c r="B12" s="63" t="s">
        <v>27</v>
      </c>
      <c r="C12" s="63">
        <v>4663448</v>
      </c>
      <c r="D12" s="64" t="s">
        <v>74</v>
      </c>
      <c r="E12" s="65">
        <v>42489</v>
      </c>
      <c r="F12" s="66">
        <v>62055.88</v>
      </c>
      <c r="G12" s="67">
        <v>0</v>
      </c>
      <c r="H12" s="68">
        <f>F12-G12</f>
        <v>62055.88</v>
      </c>
      <c r="I12" s="68">
        <f t="shared" si="0"/>
        <v>0</v>
      </c>
      <c r="J12" s="61" t="s">
        <v>75</v>
      </c>
    </row>
    <row r="13" spans="1:10" ht="36">
      <c r="A13" s="62" t="s">
        <v>29</v>
      </c>
      <c r="B13" s="63" t="s">
        <v>30</v>
      </c>
      <c r="C13" s="63">
        <v>4483447</v>
      </c>
      <c r="D13" s="69" t="s">
        <v>76</v>
      </c>
      <c r="E13" s="70">
        <v>42489</v>
      </c>
      <c r="F13" s="71">
        <v>189660</v>
      </c>
      <c r="G13" s="71">
        <v>0</v>
      </c>
      <c r="H13" s="68">
        <f>F13-G13</f>
        <v>189660</v>
      </c>
      <c r="I13" s="72">
        <f t="shared" si="0"/>
        <v>0</v>
      </c>
      <c r="J13" s="73" t="s">
        <v>31</v>
      </c>
    </row>
    <row r="14" spans="1:10" ht="36">
      <c r="A14" s="62" t="s">
        <v>29</v>
      </c>
      <c r="B14" s="63" t="s">
        <v>30</v>
      </c>
      <c r="C14" s="63">
        <v>4483447</v>
      </c>
      <c r="D14" s="69" t="s">
        <v>77</v>
      </c>
      <c r="E14" s="70">
        <v>42489</v>
      </c>
      <c r="F14" s="71">
        <v>94830</v>
      </c>
      <c r="G14" s="71">
        <v>0</v>
      </c>
      <c r="H14" s="68">
        <f>F14-G14</f>
        <v>94830</v>
      </c>
      <c r="I14" s="72">
        <f t="shared" si="0"/>
        <v>0</v>
      </c>
      <c r="J14" s="73" t="s">
        <v>31</v>
      </c>
    </row>
    <row r="15" spans="1:10" ht="36">
      <c r="A15" s="62" t="s">
        <v>29</v>
      </c>
      <c r="B15" s="63" t="s">
        <v>30</v>
      </c>
      <c r="C15" s="63">
        <v>4483447</v>
      </c>
      <c r="D15" s="69" t="s">
        <v>78</v>
      </c>
      <c r="E15" s="70">
        <v>42489</v>
      </c>
      <c r="F15" s="71">
        <v>13239.6</v>
      </c>
      <c r="G15" s="71">
        <v>0</v>
      </c>
      <c r="H15" s="68">
        <f>F15-G15</f>
        <v>13239.6</v>
      </c>
      <c r="I15" s="72">
        <f t="shared" si="0"/>
        <v>0</v>
      </c>
      <c r="J15" s="73" t="s">
        <v>48</v>
      </c>
    </row>
    <row r="16" spans="1:10" ht="36">
      <c r="A16" s="62" t="s">
        <v>29</v>
      </c>
      <c r="B16" s="63" t="s">
        <v>30</v>
      </c>
      <c r="C16" s="63">
        <v>4483447</v>
      </c>
      <c r="D16" s="69" t="s">
        <v>79</v>
      </c>
      <c r="E16" s="70">
        <v>42489</v>
      </c>
      <c r="F16" s="71">
        <v>6393.6</v>
      </c>
      <c r="G16" s="71">
        <v>0</v>
      </c>
      <c r="H16" s="68">
        <v>6392.64</v>
      </c>
      <c r="I16" s="72">
        <f t="shared" si="0"/>
        <v>0.9600000000000364</v>
      </c>
      <c r="J16" s="73" t="s">
        <v>48</v>
      </c>
    </row>
    <row r="17" spans="1:10" ht="48">
      <c r="A17" s="60" t="s">
        <v>62</v>
      </c>
      <c r="B17" s="74" t="s">
        <v>63</v>
      </c>
      <c r="C17" s="75">
        <v>4548538</v>
      </c>
      <c r="D17" s="69" t="s">
        <v>64</v>
      </c>
      <c r="E17" s="70">
        <v>42429</v>
      </c>
      <c r="F17" s="71">
        <v>1991.28</v>
      </c>
      <c r="G17" s="71">
        <v>1990.05</v>
      </c>
      <c r="H17" s="68">
        <f>F17-G17</f>
        <v>1.2300000000000182</v>
      </c>
      <c r="I17" s="72">
        <f t="shared" si="0"/>
        <v>0</v>
      </c>
      <c r="J17" s="37" t="s">
        <v>65</v>
      </c>
    </row>
    <row r="18" spans="1:10" ht="48">
      <c r="A18" s="60" t="s">
        <v>62</v>
      </c>
      <c r="B18" s="74" t="s">
        <v>63</v>
      </c>
      <c r="C18" s="75">
        <v>4548538</v>
      </c>
      <c r="D18" s="69" t="s">
        <v>80</v>
      </c>
      <c r="E18" s="70">
        <v>42489</v>
      </c>
      <c r="F18" s="71">
        <v>4663.08</v>
      </c>
      <c r="G18" s="71">
        <v>0</v>
      </c>
      <c r="H18" s="68">
        <f>F18-G18</f>
        <v>4663.08</v>
      </c>
      <c r="I18" s="72">
        <f t="shared" si="0"/>
        <v>0</v>
      </c>
      <c r="J18" s="37" t="s">
        <v>65</v>
      </c>
    </row>
    <row r="19" spans="1:10" ht="36">
      <c r="A19" s="62" t="s">
        <v>26</v>
      </c>
      <c r="B19" s="63" t="s">
        <v>27</v>
      </c>
      <c r="C19" s="63">
        <v>4663448</v>
      </c>
      <c r="D19" s="69" t="s">
        <v>81</v>
      </c>
      <c r="E19" s="70">
        <v>42489</v>
      </c>
      <c r="F19" s="71">
        <v>30236.16</v>
      </c>
      <c r="G19" s="71">
        <v>0</v>
      </c>
      <c r="H19" s="68">
        <v>30235.69</v>
      </c>
      <c r="I19" s="72">
        <f t="shared" si="0"/>
        <v>0.47000000000116415</v>
      </c>
      <c r="J19" s="37" t="s">
        <v>51</v>
      </c>
    </row>
    <row r="20" spans="1:10" ht="36">
      <c r="A20" s="62" t="s">
        <v>26</v>
      </c>
      <c r="B20" s="63" t="s">
        <v>27</v>
      </c>
      <c r="C20" s="63">
        <v>4663448</v>
      </c>
      <c r="D20" s="69" t="s">
        <v>82</v>
      </c>
      <c r="E20" s="70">
        <v>42521</v>
      </c>
      <c r="F20" s="71">
        <v>18104.9</v>
      </c>
      <c r="G20" s="71">
        <v>0</v>
      </c>
      <c r="H20" s="68">
        <v>0.6</v>
      </c>
      <c r="I20" s="72">
        <f t="shared" si="0"/>
        <v>18104.300000000003</v>
      </c>
      <c r="J20" s="37" t="s">
        <v>83</v>
      </c>
    </row>
    <row r="21" spans="1:10" ht="36">
      <c r="A21" s="62" t="s">
        <v>26</v>
      </c>
      <c r="B21" s="63" t="s">
        <v>27</v>
      </c>
      <c r="C21" s="63">
        <v>4663448</v>
      </c>
      <c r="D21" s="69" t="s">
        <v>84</v>
      </c>
      <c r="E21" s="70">
        <v>42489</v>
      </c>
      <c r="F21" s="71">
        <v>48257.63</v>
      </c>
      <c r="G21" s="71">
        <v>0</v>
      </c>
      <c r="H21" s="68">
        <f>F21-G21</f>
        <v>48257.63</v>
      </c>
      <c r="I21" s="72">
        <f t="shared" si="0"/>
        <v>0</v>
      </c>
      <c r="J21" s="37" t="s">
        <v>66</v>
      </c>
    </row>
    <row r="22" spans="1:10" ht="36">
      <c r="A22" s="76" t="s">
        <v>24</v>
      </c>
      <c r="B22" s="77" t="s">
        <v>16</v>
      </c>
      <c r="C22" s="73">
        <v>5189211</v>
      </c>
      <c r="D22" s="78">
        <v>811</v>
      </c>
      <c r="E22" s="79">
        <v>42489</v>
      </c>
      <c r="F22" s="80">
        <v>408997.12</v>
      </c>
      <c r="G22" s="81">
        <v>0</v>
      </c>
      <c r="H22" s="68">
        <f aca="true" t="shared" si="1" ref="H22:H29">F22-G22</f>
        <v>408997.12</v>
      </c>
      <c r="I22" s="72">
        <f t="shared" si="0"/>
        <v>0</v>
      </c>
      <c r="J22" s="82" t="s">
        <v>19</v>
      </c>
    </row>
    <row r="23" spans="1:10" ht="36">
      <c r="A23" s="76" t="s">
        <v>24</v>
      </c>
      <c r="B23" s="77" t="s">
        <v>16</v>
      </c>
      <c r="C23" s="73">
        <v>5189211</v>
      </c>
      <c r="D23" s="78">
        <v>816</v>
      </c>
      <c r="E23" s="79">
        <v>42521</v>
      </c>
      <c r="F23" s="80">
        <v>181719.36</v>
      </c>
      <c r="G23" s="81">
        <v>0</v>
      </c>
      <c r="H23" s="68">
        <v>8.76</v>
      </c>
      <c r="I23" s="72">
        <f t="shared" si="0"/>
        <v>181710.59999999998</v>
      </c>
      <c r="J23" s="82" t="s">
        <v>19</v>
      </c>
    </row>
    <row r="24" spans="1:10" ht="36">
      <c r="A24" s="76" t="s">
        <v>24</v>
      </c>
      <c r="B24" s="77" t="s">
        <v>16</v>
      </c>
      <c r="C24" s="73">
        <v>5189211</v>
      </c>
      <c r="D24" s="78">
        <v>797</v>
      </c>
      <c r="E24" s="79">
        <v>42460</v>
      </c>
      <c r="F24" s="80">
        <v>7512.93</v>
      </c>
      <c r="G24" s="81">
        <v>0</v>
      </c>
      <c r="H24" s="68">
        <f t="shared" si="1"/>
        <v>7512.93</v>
      </c>
      <c r="I24" s="72">
        <f t="shared" si="0"/>
        <v>0</v>
      </c>
      <c r="J24" s="82" t="s">
        <v>17</v>
      </c>
    </row>
    <row r="25" spans="1:10" ht="36">
      <c r="A25" s="76" t="s">
        <v>24</v>
      </c>
      <c r="B25" s="77" t="s">
        <v>16</v>
      </c>
      <c r="C25" s="73">
        <v>5189211</v>
      </c>
      <c r="D25" s="83">
        <v>811</v>
      </c>
      <c r="E25" s="79">
        <v>42489</v>
      </c>
      <c r="F25" s="80">
        <v>70043.71</v>
      </c>
      <c r="G25" s="81">
        <v>0</v>
      </c>
      <c r="H25" s="68">
        <f t="shared" si="1"/>
        <v>70043.71</v>
      </c>
      <c r="I25" s="72">
        <f t="shared" si="0"/>
        <v>0</v>
      </c>
      <c r="J25" s="82" t="s">
        <v>17</v>
      </c>
    </row>
    <row r="26" spans="1:10" ht="36">
      <c r="A26" s="76" t="s">
        <v>24</v>
      </c>
      <c r="B26" s="77" t="s">
        <v>16</v>
      </c>
      <c r="C26" s="73">
        <v>5189211</v>
      </c>
      <c r="D26" s="73">
        <v>811</v>
      </c>
      <c r="E26" s="70">
        <v>42489</v>
      </c>
      <c r="F26" s="71">
        <v>185181.51</v>
      </c>
      <c r="G26" s="71">
        <v>0</v>
      </c>
      <c r="H26" s="68">
        <f t="shared" si="1"/>
        <v>185181.51</v>
      </c>
      <c r="I26" s="72">
        <f t="shared" si="0"/>
        <v>0</v>
      </c>
      <c r="J26" s="84" t="s">
        <v>20</v>
      </c>
    </row>
    <row r="27" spans="1:10" ht="36">
      <c r="A27" s="76" t="s">
        <v>24</v>
      </c>
      <c r="B27" s="77" t="s">
        <v>16</v>
      </c>
      <c r="C27" s="73">
        <v>5189211</v>
      </c>
      <c r="D27" s="73">
        <v>811</v>
      </c>
      <c r="E27" s="70">
        <v>42489</v>
      </c>
      <c r="F27" s="71">
        <v>37283.94</v>
      </c>
      <c r="G27" s="71">
        <v>0</v>
      </c>
      <c r="H27" s="68">
        <f t="shared" si="1"/>
        <v>37283.94</v>
      </c>
      <c r="I27" s="72">
        <f t="shared" si="0"/>
        <v>0</v>
      </c>
      <c r="J27" s="84" t="s">
        <v>21</v>
      </c>
    </row>
    <row r="28" spans="1:10" ht="36">
      <c r="A28" s="76" t="s">
        <v>24</v>
      </c>
      <c r="B28" s="77" t="s">
        <v>16</v>
      </c>
      <c r="C28" s="73">
        <v>5189211</v>
      </c>
      <c r="D28" s="73">
        <v>811</v>
      </c>
      <c r="E28" s="70">
        <v>42489</v>
      </c>
      <c r="F28" s="71">
        <v>15434.4</v>
      </c>
      <c r="G28" s="71">
        <v>0</v>
      </c>
      <c r="H28" s="68">
        <f t="shared" si="1"/>
        <v>15434.4</v>
      </c>
      <c r="I28" s="72">
        <f t="shared" si="0"/>
        <v>0</v>
      </c>
      <c r="J28" s="84" t="s">
        <v>22</v>
      </c>
    </row>
    <row r="29" spans="1:10" ht="36">
      <c r="A29" s="76" t="s">
        <v>24</v>
      </c>
      <c r="B29" s="77" t="s">
        <v>16</v>
      </c>
      <c r="C29" s="73">
        <v>5189211</v>
      </c>
      <c r="D29" s="73">
        <v>811</v>
      </c>
      <c r="E29" s="70">
        <v>42489</v>
      </c>
      <c r="F29" s="71">
        <v>12840</v>
      </c>
      <c r="G29" s="71">
        <v>0</v>
      </c>
      <c r="H29" s="68">
        <f t="shared" si="1"/>
        <v>12840</v>
      </c>
      <c r="I29" s="72">
        <f t="shared" si="0"/>
        <v>0</v>
      </c>
      <c r="J29" s="84" t="s">
        <v>18</v>
      </c>
    </row>
    <row r="30" spans="1:10" ht="12.75">
      <c r="A30" s="59" t="s">
        <v>14</v>
      </c>
      <c r="B30" s="59"/>
      <c r="C30" s="59"/>
      <c r="D30" s="60"/>
      <c r="E30" s="60"/>
      <c r="F30" s="72">
        <f>SUM(F10:F29)</f>
        <v>2084923.2199999997</v>
      </c>
      <c r="G30" s="72">
        <f>SUM(G10:G29)</f>
        <v>351833.77999999997</v>
      </c>
      <c r="H30" s="85">
        <f>SUM(H10:H29)</f>
        <v>1533262.8399999996</v>
      </c>
      <c r="I30" s="86">
        <f>SUM(I10:I29)</f>
        <v>199826.59999999995</v>
      </c>
      <c r="J30" s="60"/>
    </row>
    <row r="31" spans="1:10" ht="12.75">
      <c r="A31" s="87"/>
      <c r="B31" s="87"/>
      <c r="C31" s="87"/>
      <c r="D31" s="88"/>
      <c r="E31" s="88"/>
      <c r="F31" s="89"/>
      <c r="G31" s="89"/>
      <c r="H31" s="90"/>
      <c r="I31" s="91"/>
      <c r="J31" s="88"/>
    </row>
    <row r="32" spans="1:10" ht="12.75">
      <c r="A32" s="92"/>
      <c r="B32" s="92"/>
      <c r="C32" s="92"/>
      <c r="D32" s="92"/>
      <c r="E32" s="92"/>
      <c r="F32" s="92"/>
      <c r="G32" s="92"/>
      <c r="H32" s="87"/>
      <c r="I32" s="88"/>
      <c r="J32" s="93"/>
    </row>
    <row r="33" ht="12.75">
      <c r="J33" s="13"/>
    </row>
    <row r="34" ht="12.75">
      <c r="J34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69786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24" sqref="A24:IV35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9.8515625" style="0" customWidth="1"/>
    <col min="9" max="9" width="15.140625" style="12" customWidth="1"/>
    <col min="10" max="10" width="13.28125" style="0" customWidth="1"/>
    <col min="11" max="11" width="14.00390625" style="0" customWidth="1"/>
    <col min="12" max="12" width="12.140625" style="0" customWidth="1"/>
    <col min="13" max="13" width="12.28125" style="0" customWidth="1"/>
  </cols>
  <sheetData>
    <row r="1" spans="1:11" ht="12.75">
      <c r="A1" s="8" t="s">
        <v>3</v>
      </c>
      <c r="B1" s="1"/>
      <c r="C1" s="1"/>
      <c r="D1" s="7"/>
      <c r="E1" s="1"/>
      <c r="F1" s="1"/>
      <c r="G1" s="1"/>
      <c r="H1" s="1"/>
      <c r="I1" s="6"/>
      <c r="J1" s="1"/>
      <c r="K1" s="9"/>
    </row>
    <row r="2" spans="1:11" ht="12.75">
      <c r="A2" s="10" t="s">
        <v>4</v>
      </c>
      <c r="B2" s="1"/>
      <c r="C2" s="1"/>
      <c r="D2" s="1"/>
      <c r="E2" s="1"/>
      <c r="F2" s="1"/>
      <c r="G2" s="1"/>
      <c r="H2" s="1"/>
      <c r="I2" s="6"/>
      <c r="J2" s="1"/>
      <c r="K2" s="4"/>
    </row>
    <row r="3" spans="1:11" ht="13.5">
      <c r="A3" s="1"/>
      <c r="B3" s="1"/>
      <c r="C3" s="11" t="s">
        <v>5</v>
      </c>
      <c r="D3" s="1"/>
      <c r="E3" s="1"/>
      <c r="F3" s="5"/>
      <c r="G3" s="1"/>
      <c r="H3" s="1"/>
      <c r="I3" s="6"/>
      <c r="J3" s="1"/>
      <c r="K3" s="4"/>
    </row>
    <row r="4" spans="1:11" ht="12.75">
      <c r="A4" s="1"/>
      <c r="B4" s="1"/>
      <c r="C4" s="3" t="s">
        <v>6</v>
      </c>
      <c r="D4" s="3"/>
      <c r="E4" s="1"/>
      <c r="F4" s="1"/>
      <c r="G4" s="1"/>
      <c r="H4" s="1"/>
      <c r="I4" s="6"/>
      <c r="J4" s="1"/>
      <c r="K4" s="1"/>
    </row>
    <row r="5" spans="1:11" ht="12.75">
      <c r="A5" s="1"/>
      <c r="B5" s="1"/>
      <c r="C5" s="3" t="s">
        <v>7</v>
      </c>
      <c r="D5" s="3"/>
      <c r="E5" s="1"/>
      <c r="F5" s="1"/>
      <c r="G5" s="1"/>
      <c r="H5" s="1"/>
      <c r="I5" s="6"/>
      <c r="J5" s="1"/>
      <c r="K5" s="1"/>
    </row>
    <row r="6" spans="1:11" ht="12.75">
      <c r="A6" s="2" t="s">
        <v>23</v>
      </c>
      <c r="C6" s="3"/>
      <c r="D6" s="3"/>
      <c r="E6" s="1"/>
      <c r="F6" s="1"/>
      <c r="G6" s="1"/>
      <c r="H6" s="1"/>
      <c r="I6" s="6"/>
      <c r="J6" s="1"/>
      <c r="K6" s="1"/>
    </row>
    <row r="7" spans="1:11" ht="12.75">
      <c r="A7" s="24" t="s">
        <v>90</v>
      </c>
      <c r="C7" s="1"/>
      <c r="D7" s="1"/>
      <c r="E7" s="1"/>
      <c r="F7" s="1"/>
      <c r="G7" s="1"/>
      <c r="H7" s="1"/>
      <c r="I7" s="16"/>
      <c r="J7" s="4"/>
      <c r="K7" s="5"/>
    </row>
    <row r="8" spans="1:3" ht="12.75">
      <c r="A8" s="6" t="s">
        <v>73</v>
      </c>
      <c r="B8" s="55"/>
      <c r="C8" s="55"/>
    </row>
    <row r="9" spans="1:11" ht="60">
      <c r="A9" s="56" t="s">
        <v>0</v>
      </c>
      <c r="B9" s="56" t="s">
        <v>1</v>
      </c>
      <c r="C9" s="56" t="s">
        <v>2</v>
      </c>
      <c r="D9" s="57" t="s">
        <v>8</v>
      </c>
      <c r="E9" s="57" t="s">
        <v>9</v>
      </c>
      <c r="F9" s="58" t="s">
        <v>10</v>
      </c>
      <c r="G9" s="56" t="s">
        <v>12</v>
      </c>
      <c r="H9" s="56" t="s">
        <v>91</v>
      </c>
      <c r="I9" s="59" t="s">
        <v>11</v>
      </c>
      <c r="J9" s="60" t="s">
        <v>15</v>
      </c>
      <c r="K9" s="61" t="s">
        <v>13</v>
      </c>
    </row>
    <row r="10" spans="1:11" ht="36">
      <c r="A10" s="62" t="s">
        <v>26</v>
      </c>
      <c r="B10" s="63" t="s">
        <v>27</v>
      </c>
      <c r="C10" s="63">
        <v>4663448</v>
      </c>
      <c r="D10" s="64" t="s">
        <v>74</v>
      </c>
      <c r="E10" s="65">
        <v>42489</v>
      </c>
      <c r="F10" s="66">
        <v>346623.22</v>
      </c>
      <c r="G10" s="67">
        <v>346612.95</v>
      </c>
      <c r="H10" s="67"/>
      <c r="I10" s="59">
        <f>F10-G10</f>
        <v>10.269999999960419</v>
      </c>
      <c r="J10" s="60">
        <f>F10-G10-I10</f>
        <v>0</v>
      </c>
      <c r="K10" s="61" t="s">
        <v>28</v>
      </c>
    </row>
    <row r="11" spans="1:11" ht="36">
      <c r="A11" s="62" t="s">
        <v>26</v>
      </c>
      <c r="B11" s="63" t="s">
        <v>27</v>
      </c>
      <c r="C11" s="63">
        <v>4663448</v>
      </c>
      <c r="D11" s="64" t="s">
        <v>86</v>
      </c>
      <c r="E11" s="65">
        <v>42521</v>
      </c>
      <c r="F11" s="66">
        <v>344852.13</v>
      </c>
      <c r="G11" s="67">
        <v>0</v>
      </c>
      <c r="H11" s="67"/>
      <c r="I11" s="68">
        <v>344839.73</v>
      </c>
      <c r="J11" s="60">
        <f>F11-G11-I11</f>
        <v>12.400000000023283</v>
      </c>
      <c r="K11" s="61" t="s">
        <v>28</v>
      </c>
    </row>
    <row r="12" spans="1:11" ht="36">
      <c r="A12" s="62" t="s">
        <v>26</v>
      </c>
      <c r="B12" s="63" t="s">
        <v>27</v>
      </c>
      <c r="C12" s="63">
        <v>4663448</v>
      </c>
      <c r="D12" s="69" t="s">
        <v>92</v>
      </c>
      <c r="E12" s="70">
        <v>42521</v>
      </c>
      <c r="F12" s="71">
        <v>39952.08</v>
      </c>
      <c r="G12" s="71">
        <v>0</v>
      </c>
      <c r="H12" s="71">
        <v>39952.08</v>
      </c>
      <c r="I12" s="68">
        <f>F12-G12-H12</f>
        <v>0</v>
      </c>
      <c r="J12" s="72">
        <f>F12-G12-I12-H12</f>
        <v>0</v>
      </c>
      <c r="K12" s="37" t="s">
        <v>65</v>
      </c>
    </row>
    <row r="13" spans="1:11" ht="48">
      <c r="A13" s="60" t="s">
        <v>62</v>
      </c>
      <c r="B13" s="74" t="s">
        <v>63</v>
      </c>
      <c r="C13" s="75">
        <v>4548538</v>
      </c>
      <c r="D13" s="69" t="s">
        <v>93</v>
      </c>
      <c r="E13" s="70">
        <v>42521</v>
      </c>
      <c r="F13" s="71">
        <v>4284.96</v>
      </c>
      <c r="G13" s="71">
        <v>0</v>
      </c>
      <c r="H13" s="71"/>
      <c r="I13" s="68">
        <f>F13-G13</f>
        <v>4284.96</v>
      </c>
      <c r="J13" s="72">
        <f aca="true" t="shared" si="0" ref="J13:J21">F13-G13-I13</f>
        <v>0</v>
      </c>
      <c r="K13" s="37" t="s">
        <v>65</v>
      </c>
    </row>
    <row r="14" spans="1:11" ht="36">
      <c r="A14" s="62" t="s">
        <v>26</v>
      </c>
      <c r="B14" s="63" t="s">
        <v>27</v>
      </c>
      <c r="C14" s="63">
        <v>4663448</v>
      </c>
      <c r="D14" s="69" t="s">
        <v>81</v>
      </c>
      <c r="E14" s="70">
        <v>42489</v>
      </c>
      <c r="F14" s="71">
        <v>30236.16</v>
      </c>
      <c r="G14" s="71">
        <v>30235.69</v>
      </c>
      <c r="H14" s="71"/>
      <c r="I14" s="68">
        <f>F14-G14</f>
        <v>0.47000000000116415</v>
      </c>
      <c r="J14" s="72">
        <f t="shared" si="0"/>
        <v>0</v>
      </c>
      <c r="K14" s="37" t="s">
        <v>51</v>
      </c>
    </row>
    <row r="15" spans="1:11" ht="36">
      <c r="A15" s="62" t="s">
        <v>26</v>
      </c>
      <c r="B15" s="63" t="s">
        <v>27</v>
      </c>
      <c r="C15" s="63">
        <v>4663448</v>
      </c>
      <c r="D15" s="69" t="s">
        <v>82</v>
      </c>
      <c r="E15" s="70">
        <v>42521</v>
      </c>
      <c r="F15" s="71">
        <v>18104.9</v>
      </c>
      <c r="G15" s="71">
        <v>0.6</v>
      </c>
      <c r="H15" s="71">
        <v>0</v>
      </c>
      <c r="I15" s="68">
        <f>F15-G15</f>
        <v>18104.300000000003</v>
      </c>
      <c r="J15" s="72">
        <f t="shared" si="0"/>
        <v>0</v>
      </c>
      <c r="K15" s="37" t="s">
        <v>83</v>
      </c>
    </row>
    <row r="16" spans="1:11" ht="36">
      <c r="A16" s="62" t="s">
        <v>26</v>
      </c>
      <c r="B16" s="63" t="s">
        <v>27</v>
      </c>
      <c r="C16" s="63">
        <v>4663448</v>
      </c>
      <c r="D16" s="69" t="s">
        <v>94</v>
      </c>
      <c r="E16" s="70">
        <v>42521</v>
      </c>
      <c r="F16" s="71">
        <v>3733.2</v>
      </c>
      <c r="G16" s="71">
        <v>0</v>
      </c>
      <c r="H16" s="71"/>
      <c r="I16" s="68">
        <v>3730</v>
      </c>
      <c r="J16" s="72">
        <f t="shared" si="0"/>
        <v>3.199999999999818</v>
      </c>
      <c r="K16" s="37" t="s">
        <v>95</v>
      </c>
    </row>
    <row r="17" spans="1:11" ht="36">
      <c r="A17" s="76" t="s">
        <v>24</v>
      </c>
      <c r="B17" s="77" t="s">
        <v>16</v>
      </c>
      <c r="C17" s="73">
        <v>5189211</v>
      </c>
      <c r="D17" s="78">
        <v>816</v>
      </c>
      <c r="E17" s="79">
        <v>42521</v>
      </c>
      <c r="F17" s="80">
        <v>181719.36</v>
      </c>
      <c r="G17" s="81">
        <v>8.76</v>
      </c>
      <c r="H17" s="81"/>
      <c r="I17" s="68">
        <f>F17-G17</f>
        <v>181710.59999999998</v>
      </c>
      <c r="J17" s="72">
        <f t="shared" si="0"/>
        <v>0</v>
      </c>
      <c r="K17" s="82" t="s">
        <v>19</v>
      </c>
    </row>
    <row r="18" spans="1:11" ht="36">
      <c r="A18" s="76" t="s">
        <v>24</v>
      </c>
      <c r="B18" s="77" t="s">
        <v>16</v>
      </c>
      <c r="C18" s="73">
        <v>5189211</v>
      </c>
      <c r="D18" s="73">
        <v>816</v>
      </c>
      <c r="E18" s="70">
        <v>42521</v>
      </c>
      <c r="F18" s="71">
        <v>113825.3</v>
      </c>
      <c r="G18" s="71">
        <v>0</v>
      </c>
      <c r="H18" s="71"/>
      <c r="I18" s="68">
        <f>F18-G18</f>
        <v>113825.3</v>
      </c>
      <c r="J18" s="72">
        <f t="shared" si="0"/>
        <v>0</v>
      </c>
      <c r="K18" s="84" t="s">
        <v>20</v>
      </c>
    </row>
    <row r="19" spans="1:11" ht="36">
      <c r="A19" s="76" t="s">
        <v>24</v>
      </c>
      <c r="B19" s="77" t="s">
        <v>16</v>
      </c>
      <c r="C19" s="73">
        <v>5189211</v>
      </c>
      <c r="D19" s="73">
        <v>816</v>
      </c>
      <c r="E19" s="70">
        <v>42521</v>
      </c>
      <c r="F19" s="71">
        <v>24946.02</v>
      </c>
      <c r="G19" s="71">
        <v>0</v>
      </c>
      <c r="H19" s="71"/>
      <c r="I19" s="68">
        <f>F19-G19</f>
        <v>24946.02</v>
      </c>
      <c r="J19" s="72">
        <f t="shared" si="0"/>
        <v>0</v>
      </c>
      <c r="K19" s="84" t="s">
        <v>21</v>
      </c>
    </row>
    <row r="20" spans="1:11" ht="36">
      <c r="A20" s="76" t="s">
        <v>24</v>
      </c>
      <c r="B20" s="77" t="s">
        <v>16</v>
      </c>
      <c r="C20" s="73">
        <v>5189211</v>
      </c>
      <c r="D20" s="73">
        <v>816</v>
      </c>
      <c r="E20" s="70">
        <v>42521</v>
      </c>
      <c r="F20" s="71">
        <v>17162.4</v>
      </c>
      <c r="G20" s="71">
        <v>0</v>
      </c>
      <c r="H20" s="71"/>
      <c r="I20" s="68">
        <f>F20-G20</f>
        <v>17162.4</v>
      </c>
      <c r="J20" s="72">
        <f t="shared" si="0"/>
        <v>0</v>
      </c>
      <c r="K20" s="84" t="s">
        <v>22</v>
      </c>
    </row>
    <row r="21" spans="1:11" ht="36">
      <c r="A21" s="76" t="s">
        <v>24</v>
      </c>
      <c r="B21" s="77" t="s">
        <v>16</v>
      </c>
      <c r="C21" s="73">
        <v>5189211</v>
      </c>
      <c r="D21" s="73">
        <v>816</v>
      </c>
      <c r="E21" s="70">
        <v>42521</v>
      </c>
      <c r="F21" s="71">
        <v>17767.2</v>
      </c>
      <c r="G21" s="71">
        <v>0</v>
      </c>
      <c r="H21" s="71"/>
      <c r="I21" s="68">
        <f>F21-G21</f>
        <v>17767.2</v>
      </c>
      <c r="J21" s="72">
        <f t="shared" si="0"/>
        <v>0</v>
      </c>
      <c r="K21" s="84" t="s">
        <v>18</v>
      </c>
    </row>
    <row r="22" spans="1:11" ht="12.75">
      <c r="A22" s="59" t="s">
        <v>14</v>
      </c>
      <c r="B22" s="59"/>
      <c r="C22" s="59"/>
      <c r="D22" s="60"/>
      <c r="E22" s="60"/>
      <c r="F22" s="72">
        <f>SUM(F10:F21)</f>
        <v>1143206.9299999997</v>
      </c>
      <c r="G22" s="72">
        <f>SUM(G10:G21)</f>
        <v>376858</v>
      </c>
      <c r="H22" s="72">
        <f>H12</f>
        <v>39952.08</v>
      </c>
      <c r="I22" s="85">
        <f>SUM(I10:I21)</f>
        <v>726381.2499999999</v>
      </c>
      <c r="J22" s="86">
        <f>SUM(J10:J21)</f>
        <v>15.600000000023101</v>
      </c>
      <c r="K22" s="60"/>
    </row>
    <row r="23" spans="1:11" ht="12.75">
      <c r="A23" s="87"/>
      <c r="B23" s="87"/>
      <c r="C23" s="87"/>
      <c r="D23" s="88"/>
      <c r="E23" s="88"/>
      <c r="F23" s="89"/>
      <c r="G23" s="89"/>
      <c r="H23" s="89"/>
      <c r="I23" s="90"/>
      <c r="J23" s="91"/>
      <c r="K23" s="88"/>
    </row>
    <row r="24" ht="12.75">
      <c r="K24" s="13"/>
    </row>
    <row r="25" ht="12.75">
      <c r="K25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25334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4" sqref="A24:IV36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85</v>
      </c>
      <c r="C7" s="1"/>
      <c r="D7" s="1"/>
      <c r="E7" s="1"/>
      <c r="F7" s="1"/>
      <c r="G7" s="1"/>
      <c r="H7" s="16"/>
      <c r="I7" s="4"/>
      <c r="J7" s="5"/>
    </row>
    <row r="8" spans="1:10" ht="12.75">
      <c r="A8" s="24"/>
      <c r="C8" s="1"/>
      <c r="D8" s="1"/>
      <c r="E8" s="1"/>
      <c r="F8" s="1"/>
      <c r="G8" s="1"/>
      <c r="H8" s="16"/>
      <c r="I8" s="4"/>
      <c r="J8" s="5"/>
    </row>
    <row r="9" spans="1:3" ht="12.75">
      <c r="A9" s="6" t="s">
        <v>73</v>
      </c>
      <c r="B9" s="55"/>
      <c r="C9" s="55"/>
    </row>
    <row r="10" spans="1:10" ht="48">
      <c r="A10" s="56" t="s">
        <v>0</v>
      </c>
      <c r="B10" s="56" t="s">
        <v>1</v>
      </c>
      <c r="C10" s="56" t="s">
        <v>2</v>
      </c>
      <c r="D10" s="57" t="s">
        <v>8</v>
      </c>
      <c r="E10" s="57" t="s">
        <v>9</v>
      </c>
      <c r="F10" s="58" t="s">
        <v>10</v>
      </c>
      <c r="G10" s="56" t="s">
        <v>12</v>
      </c>
      <c r="H10" s="59" t="s">
        <v>11</v>
      </c>
      <c r="I10" s="60" t="s">
        <v>15</v>
      </c>
      <c r="J10" s="61" t="s">
        <v>13</v>
      </c>
    </row>
    <row r="11" spans="1:10" ht="36">
      <c r="A11" s="62" t="s">
        <v>26</v>
      </c>
      <c r="B11" s="63" t="s">
        <v>27</v>
      </c>
      <c r="C11" s="63">
        <v>4663448</v>
      </c>
      <c r="D11" s="64" t="s">
        <v>86</v>
      </c>
      <c r="E11" s="65">
        <v>42521</v>
      </c>
      <c r="F11" s="66">
        <v>344852.13</v>
      </c>
      <c r="G11" s="67">
        <v>344839.73</v>
      </c>
      <c r="H11" s="59">
        <f>F11-G11</f>
        <v>12.400000000023283</v>
      </c>
      <c r="I11" s="60">
        <f aca="true" t="shared" si="0" ref="I11:I22">F11-G11-H11</f>
        <v>0</v>
      </c>
      <c r="J11" s="61" t="s">
        <v>28</v>
      </c>
    </row>
    <row r="12" spans="1:10" ht="36">
      <c r="A12" s="62" t="s">
        <v>26</v>
      </c>
      <c r="B12" s="63" t="s">
        <v>27</v>
      </c>
      <c r="C12" s="63">
        <v>4663448</v>
      </c>
      <c r="D12" s="64" t="s">
        <v>87</v>
      </c>
      <c r="E12" s="65">
        <v>42551</v>
      </c>
      <c r="F12" s="66">
        <v>344756.97</v>
      </c>
      <c r="G12" s="67">
        <v>0</v>
      </c>
      <c r="H12" s="68">
        <v>344747.6</v>
      </c>
      <c r="I12" s="60">
        <f t="shared" si="0"/>
        <v>9.369999999995343</v>
      </c>
      <c r="J12" s="61" t="s">
        <v>28</v>
      </c>
    </row>
    <row r="13" spans="1:10" ht="36">
      <c r="A13" s="62" t="s">
        <v>26</v>
      </c>
      <c r="B13" s="63" t="s">
        <v>27</v>
      </c>
      <c r="C13" s="63">
        <v>4663448</v>
      </c>
      <c r="D13" s="69" t="s">
        <v>88</v>
      </c>
      <c r="E13" s="70">
        <v>42551</v>
      </c>
      <c r="F13" s="71">
        <v>27898.02</v>
      </c>
      <c r="G13" s="71">
        <v>0</v>
      </c>
      <c r="H13" s="68">
        <f>F13-G13</f>
        <v>27898.02</v>
      </c>
      <c r="I13" s="72">
        <f t="shared" si="0"/>
        <v>0</v>
      </c>
      <c r="J13" s="37" t="s">
        <v>25</v>
      </c>
    </row>
    <row r="14" spans="1:10" ht="36">
      <c r="A14" s="76" t="s">
        <v>24</v>
      </c>
      <c r="B14" s="77" t="s">
        <v>16</v>
      </c>
      <c r="C14" s="73">
        <v>5189211</v>
      </c>
      <c r="D14" s="69">
        <v>816</v>
      </c>
      <c r="E14" s="70">
        <v>42521</v>
      </c>
      <c r="F14" s="71">
        <v>155354.47</v>
      </c>
      <c r="G14" s="71">
        <v>135907.91</v>
      </c>
      <c r="H14" s="68">
        <f>F14-G14</f>
        <v>19446.559999999998</v>
      </c>
      <c r="I14" s="72">
        <f t="shared" si="0"/>
        <v>0</v>
      </c>
      <c r="J14" s="37" t="s">
        <v>17</v>
      </c>
    </row>
    <row r="15" spans="1:10" ht="36">
      <c r="A15" s="76" t="s">
        <v>24</v>
      </c>
      <c r="B15" s="77" t="s">
        <v>16</v>
      </c>
      <c r="C15" s="73">
        <v>5189211</v>
      </c>
      <c r="D15" s="69">
        <v>832</v>
      </c>
      <c r="E15" s="70">
        <v>42551</v>
      </c>
      <c r="F15" s="71">
        <v>168599.39</v>
      </c>
      <c r="G15" s="71">
        <v>0</v>
      </c>
      <c r="H15" s="68">
        <v>150156.77</v>
      </c>
      <c r="I15" s="72">
        <f t="shared" si="0"/>
        <v>18442.620000000024</v>
      </c>
      <c r="J15" s="37" t="s">
        <v>17</v>
      </c>
    </row>
    <row r="16" spans="1:10" ht="36">
      <c r="A16" s="76" t="s">
        <v>24</v>
      </c>
      <c r="B16" s="77" t="s">
        <v>16</v>
      </c>
      <c r="C16" s="73">
        <v>5189211</v>
      </c>
      <c r="D16" s="78">
        <v>832</v>
      </c>
      <c r="E16" s="79">
        <v>42551</v>
      </c>
      <c r="F16" s="80">
        <v>278488.74</v>
      </c>
      <c r="G16" s="81">
        <v>0</v>
      </c>
      <c r="H16" s="68">
        <f aca="true" t="shared" si="1" ref="H16:H22">F16-G16</f>
        <v>278488.74</v>
      </c>
      <c r="I16" s="72">
        <f t="shared" si="0"/>
        <v>0</v>
      </c>
      <c r="J16" s="82" t="s">
        <v>19</v>
      </c>
    </row>
    <row r="17" spans="1:10" ht="36">
      <c r="A17" s="76" t="s">
        <v>24</v>
      </c>
      <c r="B17" s="77" t="s">
        <v>16</v>
      </c>
      <c r="C17" s="73">
        <v>5189211</v>
      </c>
      <c r="D17" s="73">
        <v>832</v>
      </c>
      <c r="E17" s="70">
        <v>42551</v>
      </c>
      <c r="F17" s="71">
        <v>177900.52</v>
      </c>
      <c r="G17" s="71">
        <v>0</v>
      </c>
      <c r="H17" s="68">
        <f t="shared" si="1"/>
        <v>177900.52</v>
      </c>
      <c r="I17" s="72">
        <f t="shared" si="0"/>
        <v>0</v>
      </c>
      <c r="J17" s="84" t="s">
        <v>20</v>
      </c>
    </row>
    <row r="18" spans="1:10" ht="36">
      <c r="A18" s="76" t="s">
        <v>24</v>
      </c>
      <c r="B18" s="77" t="s">
        <v>16</v>
      </c>
      <c r="C18" s="73">
        <v>5189211</v>
      </c>
      <c r="D18" s="73">
        <v>832</v>
      </c>
      <c r="E18" s="70">
        <v>42551</v>
      </c>
      <c r="F18" s="71">
        <v>39027.39</v>
      </c>
      <c r="G18" s="71">
        <v>0</v>
      </c>
      <c r="H18" s="68">
        <f t="shared" si="1"/>
        <v>39027.39</v>
      </c>
      <c r="I18" s="72">
        <f t="shared" si="0"/>
        <v>0</v>
      </c>
      <c r="J18" s="84" t="s">
        <v>21</v>
      </c>
    </row>
    <row r="19" spans="1:10" ht="36">
      <c r="A19" s="76" t="s">
        <v>24</v>
      </c>
      <c r="B19" s="77" t="s">
        <v>16</v>
      </c>
      <c r="C19" s="73">
        <v>5189211</v>
      </c>
      <c r="D19" s="73">
        <v>832</v>
      </c>
      <c r="E19" s="70">
        <v>42551</v>
      </c>
      <c r="F19" s="71">
        <v>15780</v>
      </c>
      <c r="G19" s="71">
        <v>0</v>
      </c>
      <c r="H19" s="68">
        <f t="shared" si="1"/>
        <v>15780</v>
      </c>
      <c r="I19" s="72">
        <f t="shared" si="0"/>
        <v>0</v>
      </c>
      <c r="J19" s="84" t="s">
        <v>22</v>
      </c>
    </row>
    <row r="20" spans="1:10" ht="36">
      <c r="A20" s="76" t="s">
        <v>24</v>
      </c>
      <c r="B20" s="77" t="s">
        <v>16</v>
      </c>
      <c r="C20" s="73">
        <v>5189211</v>
      </c>
      <c r="D20" s="73">
        <v>832</v>
      </c>
      <c r="E20" s="70">
        <v>42551</v>
      </c>
      <c r="F20" s="71">
        <v>604.8</v>
      </c>
      <c r="G20" s="71">
        <v>0</v>
      </c>
      <c r="H20" s="68">
        <f t="shared" si="1"/>
        <v>604.8</v>
      </c>
      <c r="I20" s="72">
        <f t="shared" si="0"/>
        <v>0</v>
      </c>
      <c r="J20" s="84" t="s">
        <v>18</v>
      </c>
    </row>
    <row r="21" spans="1:10" ht="36">
      <c r="A21" s="76" t="s">
        <v>24</v>
      </c>
      <c r="B21" s="77" t="s">
        <v>16</v>
      </c>
      <c r="C21" s="73">
        <v>5189211</v>
      </c>
      <c r="D21" s="73">
        <v>832</v>
      </c>
      <c r="E21" s="70">
        <v>42551</v>
      </c>
      <c r="F21" s="71">
        <v>43237.2</v>
      </c>
      <c r="G21" s="71">
        <v>0</v>
      </c>
      <c r="H21" s="68">
        <f t="shared" si="1"/>
        <v>43237.2</v>
      </c>
      <c r="I21" s="72">
        <f t="shared" si="0"/>
        <v>0</v>
      </c>
      <c r="J21" s="84" t="s">
        <v>54</v>
      </c>
    </row>
    <row r="22" spans="1:10" ht="36">
      <c r="A22" s="62" t="s">
        <v>29</v>
      </c>
      <c r="B22" s="63" t="s">
        <v>30</v>
      </c>
      <c r="C22" s="63">
        <v>4483447</v>
      </c>
      <c r="D22" s="69" t="s">
        <v>89</v>
      </c>
      <c r="E22" s="70">
        <v>42551</v>
      </c>
      <c r="F22" s="71">
        <v>189660</v>
      </c>
      <c r="G22" s="71">
        <v>0</v>
      </c>
      <c r="H22" s="68">
        <f t="shared" si="1"/>
        <v>189660</v>
      </c>
      <c r="I22" s="72">
        <f t="shared" si="0"/>
        <v>0</v>
      </c>
      <c r="J22" s="84" t="s">
        <v>31</v>
      </c>
    </row>
    <row r="23" spans="1:10" ht="12.75">
      <c r="A23" s="59" t="s">
        <v>14</v>
      </c>
      <c r="B23" s="59"/>
      <c r="C23" s="59"/>
      <c r="D23" s="60"/>
      <c r="E23" s="60"/>
      <c r="F23" s="72">
        <f>SUM(F11:F22)</f>
        <v>1786159.63</v>
      </c>
      <c r="G23" s="72">
        <f>SUM(G11:G22)</f>
        <v>480747.64</v>
      </c>
      <c r="H23" s="85">
        <f>SUM(H11:H22)</f>
        <v>1286960</v>
      </c>
      <c r="I23" s="86">
        <f>SUM(I11:I22)</f>
        <v>18451.99000000002</v>
      </c>
      <c r="J23" s="60"/>
    </row>
    <row r="24" ht="12.75">
      <c r="J24" s="13"/>
    </row>
    <row r="25" ht="12.75">
      <c r="J25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25049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I8" sqref="I8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6.57421875" style="12" customWidth="1"/>
    <col min="9" max="9" width="13.28125" style="0" customWidth="1"/>
    <col min="10" max="10" width="15.5742187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3" ht="12.75">
      <c r="A6" s="6" t="s">
        <v>73</v>
      </c>
      <c r="B6" s="55"/>
      <c r="C6" s="55"/>
    </row>
    <row r="7" spans="1:10" ht="48">
      <c r="A7" s="56" t="s">
        <v>0</v>
      </c>
      <c r="B7" s="56" t="s">
        <v>1</v>
      </c>
      <c r="C7" s="56" t="s">
        <v>2</v>
      </c>
      <c r="D7" s="57" t="s">
        <v>8</v>
      </c>
      <c r="E7" s="57" t="s">
        <v>9</v>
      </c>
      <c r="F7" s="58" t="s">
        <v>10</v>
      </c>
      <c r="G7" s="56" t="s">
        <v>12</v>
      </c>
      <c r="H7" s="59" t="s">
        <v>11</v>
      </c>
      <c r="I7" s="60" t="s">
        <v>15</v>
      </c>
      <c r="J7" s="61" t="s">
        <v>13</v>
      </c>
    </row>
    <row r="8" spans="1:10" ht="36">
      <c r="A8" s="62" t="s">
        <v>26</v>
      </c>
      <c r="B8" s="63" t="s">
        <v>27</v>
      </c>
      <c r="C8" s="63">
        <v>4663448</v>
      </c>
      <c r="D8" s="64" t="s">
        <v>87</v>
      </c>
      <c r="E8" s="65">
        <v>42551</v>
      </c>
      <c r="F8" s="66">
        <v>344756.97</v>
      </c>
      <c r="G8" s="67">
        <v>344747.6</v>
      </c>
      <c r="H8" s="59">
        <f>F8-G8</f>
        <v>9.369999999995343</v>
      </c>
      <c r="I8" s="60">
        <f aca="true" t="shared" si="0" ref="I8:I25">F8-G8-H8</f>
        <v>0</v>
      </c>
      <c r="J8" s="61" t="s">
        <v>28</v>
      </c>
    </row>
    <row r="9" spans="1:10" ht="36">
      <c r="A9" s="62" t="s">
        <v>26</v>
      </c>
      <c r="B9" s="63" t="s">
        <v>27</v>
      </c>
      <c r="C9" s="63">
        <v>4663448</v>
      </c>
      <c r="D9" s="64" t="s">
        <v>96</v>
      </c>
      <c r="E9" s="65">
        <v>42580</v>
      </c>
      <c r="F9" s="66">
        <v>344934.76</v>
      </c>
      <c r="G9" s="67">
        <v>0</v>
      </c>
      <c r="H9" s="68">
        <v>344930.63</v>
      </c>
      <c r="I9" s="60">
        <f t="shared" si="0"/>
        <v>4.130000000004657</v>
      </c>
      <c r="J9" s="61" t="s">
        <v>28</v>
      </c>
    </row>
    <row r="10" spans="1:10" ht="36">
      <c r="A10" s="62" t="s">
        <v>26</v>
      </c>
      <c r="B10" s="63" t="s">
        <v>27</v>
      </c>
      <c r="C10" s="63">
        <v>4663448</v>
      </c>
      <c r="D10" s="69" t="s">
        <v>97</v>
      </c>
      <c r="E10" s="70">
        <v>42580</v>
      </c>
      <c r="F10" s="71">
        <v>24721.5</v>
      </c>
      <c r="G10" s="71"/>
      <c r="H10" s="68">
        <f>F10-G10</f>
        <v>24721.5</v>
      </c>
      <c r="I10" s="72">
        <f t="shared" si="0"/>
        <v>0</v>
      </c>
      <c r="J10" s="37" t="s">
        <v>25</v>
      </c>
    </row>
    <row r="11" spans="1:10" ht="36">
      <c r="A11" s="62" t="s">
        <v>26</v>
      </c>
      <c r="B11" s="63" t="s">
        <v>27</v>
      </c>
      <c r="C11" s="63">
        <v>4663448</v>
      </c>
      <c r="D11" s="69" t="s">
        <v>98</v>
      </c>
      <c r="E11" s="70">
        <v>42580</v>
      </c>
      <c r="F11" s="71">
        <v>6325.5</v>
      </c>
      <c r="G11" s="71">
        <v>0</v>
      </c>
      <c r="H11" s="68">
        <f>F11-G11</f>
        <v>6325.5</v>
      </c>
      <c r="I11" s="72">
        <f t="shared" si="0"/>
        <v>0</v>
      </c>
      <c r="J11" s="84" t="s">
        <v>61</v>
      </c>
    </row>
    <row r="12" spans="1:10" ht="36">
      <c r="A12" s="62" t="s">
        <v>26</v>
      </c>
      <c r="B12" s="63" t="s">
        <v>27</v>
      </c>
      <c r="C12" s="63">
        <v>4663448</v>
      </c>
      <c r="D12" s="69" t="s">
        <v>98</v>
      </c>
      <c r="E12" s="70">
        <v>42580</v>
      </c>
      <c r="F12" s="71">
        <v>15908</v>
      </c>
      <c r="G12" s="71">
        <v>0</v>
      </c>
      <c r="H12" s="68">
        <f>F12-G12</f>
        <v>15908</v>
      </c>
      <c r="I12" s="72">
        <f t="shared" si="0"/>
        <v>0</v>
      </c>
      <c r="J12" s="84" t="s">
        <v>99</v>
      </c>
    </row>
    <row r="13" spans="1:10" ht="36">
      <c r="A13" s="76" t="s">
        <v>24</v>
      </c>
      <c r="B13" s="77" t="s">
        <v>16</v>
      </c>
      <c r="C13" s="73">
        <v>5189211</v>
      </c>
      <c r="D13" s="69">
        <v>832</v>
      </c>
      <c r="E13" s="70">
        <v>42551</v>
      </c>
      <c r="F13" s="71">
        <v>168599.39</v>
      </c>
      <c r="G13" s="71">
        <v>150156.77</v>
      </c>
      <c r="H13" s="68">
        <f>F13-G13</f>
        <v>18442.620000000024</v>
      </c>
      <c r="I13" s="72">
        <f t="shared" si="0"/>
        <v>0</v>
      </c>
      <c r="J13" s="37" t="s">
        <v>17</v>
      </c>
    </row>
    <row r="14" spans="1:10" ht="36">
      <c r="A14" s="76" t="s">
        <v>24</v>
      </c>
      <c r="B14" s="77" t="s">
        <v>16</v>
      </c>
      <c r="C14" s="73">
        <v>5189211</v>
      </c>
      <c r="D14" s="69">
        <v>846</v>
      </c>
      <c r="E14" s="70">
        <v>42580</v>
      </c>
      <c r="F14" s="71">
        <v>142515.64</v>
      </c>
      <c r="G14" s="71">
        <v>0</v>
      </c>
      <c r="H14" s="68">
        <f>F14-G14</f>
        <v>142515.64</v>
      </c>
      <c r="I14" s="72">
        <f t="shared" si="0"/>
        <v>0</v>
      </c>
      <c r="J14" s="37" t="s">
        <v>17</v>
      </c>
    </row>
    <row r="15" spans="1:10" ht="36">
      <c r="A15" s="76" t="s">
        <v>24</v>
      </c>
      <c r="B15" s="77" t="s">
        <v>16</v>
      </c>
      <c r="C15" s="73">
        <v>5189211</v>
      </c>
      <c r="D15" s="78">
        <v>846</v>
      </c>
      <c r="E15" s="79">
        <v>42580</v>
      </c>
      <c r="F15" s="80">
        <v>356531.67</v>
      </c>
      <c r="G15" s="81"/>
      <c r="H15" s="68">
        <f aca="true" t="shared" si="1" ref="H15:H22">F15-G15</f>
        <v>356531.67</v>
      </c>
      <c r="I15" s="72">
        <f t="shared" si="0"/>
        <v>0</v>
      </c>
      <c r="J15" s="82" t="s">
        <v>19</v>
      </c>
    </row>
    <row r="16" spans="1:10" ht="36">
      <c r="A16" s="76" t="s">
        <v>24</v>
      </c>
      <c r="B16" s="77" t="s">
        <v>16</v>
      </c>
      <c r="C16" s="73">
        <v>5189211</v>
      </c>
      <c r="D16" s="78">
        <v>859</v>
      </c>
      <c r="E16" s="79">
        <v>42613</v>
      </c>
      <c r="F16" s="80">
        <v>224474.42</v>
      </c>
      <c r="G16" s="81">
        <v>0</v>
      </c>
      <c r="H16" s="68">
        <v>2.5</v>
      </c>
      <c r="I16" s="72">
        <f t="shared" si="0"/>
        <v>224471.92</v>
      </c>
      <c r="J16" s="82" t="s">
        <v>19</v>
      </c>
    </row>
    <row r="17" spans="1:10" ht="36">
      <c r="A17" s="76" t="s">
        <v>24</v>
      </c>
      <c r="B17" s="77" t="s">
        <v>16</v>
      </c>
      <c r="C17" s="73">
        <v>5189211</v>
      </c>
      <c r="D17" s="78">
        <v>846</v>
      </c>
      <c r="E17" s="79">
        <v>42580</v>
      </c>
      <c r="F17" s="80">
        <v>1075</v>
      </c>
      <c r="G17" s="81">
        <v>0</v>
      </c>
      <c r="H17" s="68">
        <f>F17-G17</f>
        <v>1075</v>
      </c>
      <c r="I17" s="72">
        <f t="shared" si="0"/>
        <v>0</v>
      </c>
      <c r="J17" s="82" t="s">
        <v>66</v>
      </c>
    </row>
    <row r="18" spans="1:10" ht="36">
      <c r="A18" s="76" t="s">
        <v>24</v>
      </c>
      <c r="B18" s="77" t="s">
        <v>16</v>
      </c>
      <c r="C18" s="73">
        <v>5189211</v>
      </c>
      <c r="D18" s="73">
        <v>846</v>
      </c>
      <c r="E18" s="70">
        <v>42580</v>
      </c>
      <c r="F18" s="71">
        <v>157020.89</v>
      </c>
      <c r="G18" s="71">
        <v>0</v>
      </c>
      <c r="H18" s="68">
        <f t="shared" si="1"/>
        <v>157020.89</v>
      </c>
      <c r="I18" s="72">
        <f t="shared" si="0"/>
        <v>0</v>
      </c>
      <c r="J18" s="84" t="s">
        <v>20</v>
      </c>
    </row>
    <row r="19" spans="1:10" ht="36">
      <c r="A19" s="76" t="s">
        <v>24</v>
      </c>
      <c r="B19" s="77" t="s">
        <v>16</v>
      </c>
      <c r="C19" s="73">
        <v>5189211</v>
      </c>
      <c r="D19" s="73">
        <v>846</v>
      </c>
      <c r="E19" s="70">
        <v>42580</v>
      </c>
      <c r="F19" s="71">
        <v>9967.78</v>
      </c>
      <c r="G19" s="71"/>
      <c r="H19" s="68">
        <f t="shared" si="1"/>
        <v>9967.78</v>
      </c>
      <c r="I19" s="72">
        <f t="shared" si="0"/>
        <v>0</v>
      </c>
      <c r="J19" s="84" t="s">
        <v>22</v>
      </c>
    </row>
    <row r="20" spans="1:10" ht="36">
      <c r="A20" s="76" t="s">
        <v>24</v>
      </c>
      <c r="B20" s="77" t="s">
        <v>16</v>
      </c>
      <c r="C20" s="73">
        <v>5189211</v>
      </c>
      <c r="D20" s="73">
        <v>846</v>
      </c>
      <c r="E20" s="70">
        <v>42580</v>
      </c>
      <c r="F20" s="71">
        <v>32923.2</v>
      </c>
      <c r="G20" s="71"/>
      <c r="H20" s="68">
        <f t="shared" si="1"/>
        <v>32923.2</v>
      </c>
      <c r="I20" s="72">
        <f t="shared" si="0"/>
        <v>0</v>
      </c>
      <c r="J20" s="84" t="s">
        <v>18</v>
      </c>
    </row>
    <row r="21" spans="1:10" ht="36">
      <c r="A21" s="76" t="s">
        <v>24</v>
      </c>
      <c r="B21" s="77" t="s">
        <v>16</v>
      </c>
      <c r="C21" s="73">
        <v>5189211</v>
      </c>
      <c r="D21" s="73">
        <v>846</v>
      </c>
      <c r="E21" s="70">
        <v>42580</v>
      </c>
      <c r="F21" s="71">
        <v>16309.2</v>
      </c>
      <c r="G21" s="71"/>
      <c r="H21" s="68">
        <f t="shared" si="1"/>
        <v>16309.2</v>
      </c>
      <c r="I21" s="72">
        <f t="shared" si="0"/>
        <v>0</v>
      </c>
      <c r="J21" s="84" t="s">
        <v>54</v>
      </c>
    </row>
    <row r="22" spans="1:10" ht="36">
      <c r="A22" s="62" t="s">
        <v>29</v>
      </c>
      <c r="B22" s="63" t="s">
        <v>30</v>
      </c>
      <c r="C22" s="63">
        <v>4483447</v>
      </c>
      <c r="D22" s="69" t="s">
        <v>100</v>
      </c>
      <c r="E22" s="70">
        <v>42580</v>
      </c>
      <c r="F22" s="71">
        <v>94830</v>
      </c>
      <c r="G22" s="71"/>
      <c r="H22" s="68">
        <f t="shared" si="1"/>
        <v>94830</v>
      </c>
      <c r="I22" s="72">
        <f t="shared" si="0"/>
        <v>0</v>
      </c>
      <c r="J22" s="84" t="s">
        <v>31</v>
      </c>
    </row>
    <row r="23" spans="1:10" ht="36">
      <c r="A23" s="62" t="s">
        <v>29</v>
      </c>
      <c r="B23" s="63" t="s">
        <v>30</v>
      </c>
      <c r="C23" s="63">
        <v>4483447</v>
      </c>
      <c r="D23" s="69" t="s">
        <v>101</v>
      </c>
      <c r="E23" s="70">
        <v>42613</v>
      </c>
      <c r="F23" s="71">
        <v>94830</v>
      </c>
      <c r="G23" s="71">
        <v>0</v>
      </c>
      <c r="H23" s="68">
        <v>8</v>
      </c>
      <c r="I23" s="72">
        <f t="shared" si="0"/>
        <v>94822</v>
      </c>
      <c r="J23" s="84" t="s">
        <v>31</v>
      </c>
    </row>
    <row r="24" spans="1:10" ht="36">
      <c r="A24" s="62" t="s">
        <v>29</v>
      </c>
      <c r="B24" s="63" t="s">
        <v>30</v>
      </c>
      <c r="C24" s="63">
        <v>4483447</v>
      </c>
      <c r="D24" s="69" t="s">
        <v>79</v>
      </c>
      <c r="E24" s="70">
        <v>42489</v>
      </c>
      <c r="F24" s="71">
        <v>6393.6</v>
      </c>
      <c r="G24" s="71">
        <v>6392.64</v>
      </c>
      <c r="H24" s="68">
        <f>F24-G24</f>
        <v>0.9600000000000364</v>
      </c>
      <c r="I24" s="72">
        <f t="shared" si="0"/>
        <v>0</v>
      </c>
      <c r="J24" s="84" t="s">
        <v>48</v>
      </c>
    </row>
    <row r="25" spans="1:10" ht="36">
      <c r="A25" s="62" t="s">
        <v>29</v>
      </c>
      <c r="B25" s="63" t="s">
        <v>30</v>
      </c>
      <c r="C25" s="63">
        <v>4483447</v>
      </c>
      <c r="D25" s="69" t="s">
        <v>102</v>
      </c>
      <c r="E25" s="70">
        <v>42613</v>
      </c>
      <c r="F25" s="71">
        <v>8381.88</v>
      </c>
      <c r="G25" s="71">
        <v>0</v>
      </c>
      <c r="H25" s="68">
        <v>9.04</v>
      </c>
      <c r="I25" s="72">
        <f t="shared" si="0"/>
        <v>8372.839999999998</v>
      </c>
      <c r="J25" s="84" t="s">
        <v>48</v>
      </c>
    </row>
    <row r="26" spans="1:10" ht="12.75">
      <c r="A26" s="59" t="s">
        <v>14</v>
      </c>
      <c r="B26" s="59"/>
      <c r="C26" s="59"/>
      <c r="D26" s="60"/>
      <c r="E26" s="60"/>
      <c r="F26" s="72">
        <f>SUM(F8:F25)</f>
        <v>2050499.3999999997</v>
      </c>
      <c r="G26" s="72">
        <f>SUM(G8:G22)</f>
        <v>494904.37</v>
      </c>
      <c r="H26" s="85">
        <f>SUM(H8:H25)</f>
        <v>1221531.4999999998</v>
      </c>
      <c r="I26" s="86">
        <f>SUM(I8:I23)</f>
        <v>319298.05000000005</v>
      </c>
      <c r="J26" s="60"/>
    </row>
    <row r="27" spans="1:10" ht="12.75">
      <c r="A27" s="92"/>
      <c r="B27" s="92"/>
      <c r="C27" s="92"/>
      <c r="D27" s="92"/>
      <c r="E27" s="92"/>
      <c r="F27" s="92"/>
      <c r="G27" s="92"/>
      <c r="H27" s="87"/>
      <c r="I27" s="88"/>
      <c r="J27" s="93"/>
    </row>
    <row r="28" ht="12.75">
      <c r="J28" s="13"/>
    </row>
    <row r="29" ht="12.75">
      <c r="J29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13281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COM33</dc:creator>
  <cp:keywords/>
  <dc:description/>
  <cp:lastModifiedBy>COM33</cp:lastModifiedBy>
  <cp:lastPrinted>2016-01-27T09:37:33Z</cp:lastPrinted>
  <dcterms:created xsi:type="dcterms:W3CDTF">2011-02-15T11:23:37Z</dcterms:created>
  <dcterms:modified xsi:type="dcterms:W3CDTF">2016-09-28T10:55:52Z</dcterms:modified>
  <cp:category/>
  <cp:version/>
  <cp:contentType/>
  <cp:contentStatus/>
</cp:coreProperties>
</file>